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definedNames>
    <definedName name="_xlnm.Print_Area" localSheetId="0">Sheet1!$A$1:$S$34</definedName>
    <definedName name="_xlnm.Print_Titles" localSheetId="0">Sheet1!3:$4</definedName>
    <definedName name="_xlnm._FilterDatabase" localSheetId="0" hidden="1">Sheet1!$A$1:$D$4</definedName>
  </definedNames>
  <calcPr calcId="144525"/>
</workbook>
</file>

<file path=xl/sharedStrings.xml><?xml version="1.0" encoding="utf-8"?>
<sst xmlns="http://schemas.openxmlformats.org/spreadsheetml/2006/main" count="248" uniqueCount="157">
  <si>
    <t xml:space="preserve">保定市曲阳县2020年京冀扶贫协作项目计划 </t>
  </si>
  <si>
    <t>项目管理方式：交支票</t>
  </si>
  <si>
    <t>单位：万元，个</t>
  </si>
  <si>
    <t>序号</t>
  </si>
  <si>
    <t>项目名称</t>
  </si>
  <si>
    <t>建设性质</t>
  </si>
  <si>
    <t>建设规模和建设内容</t>
  </si>
  <si>
    <t>项目
总投资</t>
  </si>
  <si>
    <t>北京市
帮扶资金</t>
  </si>
  <si>
    <t>河北省
配套资金</t>
  </si>
  <si>
    <t>地方自筹资金</t>
  </si>
  <si>
    <t>帮扶资金主要用途</t>
  </si>
  <si>
    <t>受益
贫困村</t>
  </si>
  <si>
    <t>受益贫困
人口数</t>
  </si>
  <si>
    <t>吸纳贫困人口就业数</t>
  </si>
  <si>
    <t>预计巩固脱贫人口数</t>
  </si>
  <si>
    <t>项目
实施单位</t>
  </si>
  <si>
    <t>项目
责任人</t>
  </si>
  <si>
    <t>建设地点</t>
  </si>
  <si>
    <t>所属  县区</t>
  </si>
  <si>
    <t>开工
竣工时间</t>
  </si>
  <si>
    <t>扶贫绩效</t>
  </si>
  <si>
    <t>曲阳县项目合计（19个）</t>
  </si>
  <si>
    <t>曲阳县</t>
  </si>
  <si>
    <t>一改善生产生活条件项目（2个）</t>
  </si>
  <si>
    <t>2020年曲阳县郎家庄等3个贫困村村内道路硬化项目</t>
  </si>
  <si>
    <t>新建</t>
  </si>
  <si>
    <t>建设全长5.5公里、路基宽6米、路面宽5米、沥青混凝土路面0.05米。</t>
  </si>
  <si>
    <t>全部用于公路施工、用料、机器设备、人工等费用。</t>
  </si>
  <si>
    <t>3（郎家庄  北宋村    南宋村）</t>
  </si>
  <si>
    <t>曲阳县交通局</t>
  </si>
  <si>
    <t>孙跃选</t>
  </si>
  <si>
    <t>郎家庄  北宋村  南宋村</t>
  </si>
  <si>
    <t>2020.4-2020.12</t>
  </si>
  <si>
    <t>项目实施后，可改善郎家庄、北宋村、南宋村3个贫困村3500人生产生活条件，解决群众出行难问题，其中受益贫困人口481人，提高群众满意度。</t>
  </si>
  <si>
    <t>2020年曲阳县下岸村易地搬迁小区两区同建配套项目</t>
  </si>
  <si>
    <t>建设塘坝一座、护坡等提升工程.</t>
  </si>
  <si>
    <t>全部用于塘坝施工、用料、机器设备、人工等费用。</t>
  </si>
  <si>
    <t>1（下岸村）</t>
  </si>
  <si>
    <t>曲阳县水利局</t>
  </si>
  <si>
    <t>牛敬阳</t>
  </si>
  <si>
    <t>灵山镇下岸村</t>
  </si>
  <si>
    <t>项目实施后有利于推进易地搬迁小区下岸村“两区同建”，引进北京莱恩堡酒庄项目，实施塘坝配套设施建设，解决蓄水灌溉等困难，改善易地搬迁贫困村370人生产生活条件。</t>
  </si>
  <si>
    <t>二产业合作项目（6个）</t>
  </si>
  <si>
    <t>2020年曲阳县路庄子村生猪繁育基地项目</t>
  </si>
  <si>
    <t>在叁田农业园区建设占地面积30亩，标准化猪舍6栋（规格15米*60米）及配套设施。年向市场提供商品猪3000头。</t>
  </si>
  <si>
    <t>主要用于标准化猪舍建设及水电路配套设施、相关设备购置等。</t>
  </si>
  <si>
    <t>1（王家庄村）</t>
  </si>
  <si>
    <t>曲阳县农业农村局、曲阳县叁田农业开发有限公司</t>
  </si>
  <si>
    <t>牛晓明
田凯</t>
  </si>
  <si>
    <t>路庄子乡王家庄村</t>
  </si>
  <si>
    <t>扶贫协作资金形成资产归村集体所有，带贫方式为：1、开展资产收益带贫，每年提取20万元资产收益，由县政府统筹安排使用，用于补助村集体收入及设立公益岗位或为无劳动能力的建档立卡贫困户分红（预计受益贫困人口50人）； 2、开展就业带贫，该项目预计为贫困户提供就业岗位5个；3、土地流转带贫，通过租赁贫困户土地，直接增加贫困户收益。资金使用期限5年，期满后可进行续签或返还财政、回购等方式，确保资金安全。严格按照《曲阳县京冀扶贫协作项目资金管理办法（试行）》（〔2018〕37号）及《曲阳县关于完善贫困户利益联结机制暨入股分红资金风险防控指导意见》（〔2018〕16号）文件，完善风险控制机制和资金退出机制。</t>
  </si>
  <si>
    <t>2020年曲阳县峪尔村红枣加工项目</t>
  </si>
  <si>
    <t>建设红枣深加工生产线一条，主要购置大枣清洗机、去核机、碾压机、螺旋预煮机、双道打浆机、冷库、包装机等设备；建设占地15亩的大枣暖棚。</t>
  </si>
  <si>
    <t>主要用于红枣深加工生产线、暖棚及设备购置。</t>
  </si>
  <si>
    <t>1（峪尔村）</t>
  </si>
  <si>
    <t>曲阳县农业农村局、河北峪尔酒业有限公司</t>
  </si>
  <si>
    <t>牛晓明 王梅普</t>
  </si>
  <si>
    <t>郎家庄峪尔村</t>
  </si>
  <si>
    <t>扶贫协作资金形成资产归村集体所有，带贫方式为：1、开展资产收益带贫，每年提取21.5万元资产收益，由县政府统筹安排使用，用于补助村集体收入及设立公益岗位或为无劳动能力的建档立卡贫困户分红（预计受益贫困人口53人）； 2、开展就业带贫，该项目预计为贫困户提供就业岗位5个；3、土地流转带贫，通过租赁贫困户土地，直接增加贫困户收益。资金使用期限5年，期满后可进行续签或返还财政、回购等方式，确保资金安全。严格按照《曲阳县京冀扶贫协作项目资金管理办法（试行）》（〔2018〕37号）及《曲阳县关于完善贫困户利益联结机制暨入股分红资金风险防控指导意见》（〔2018〕16号）文件，完善风险控制机制和资金退出机制。</t>
  </si>
  <si>
    <t>曲阳县孙家庄农产品深加工项目</t>
  </si>
  <si>
    <t>建设果脯加工厂房、罐头加工厂房、气调库一座4000平方米，引进果脯深加工生产线、罐头加工生产线各一条及设配采购。</t>
  </si>
  <si>
    <t>主要用于建设厂房、气调库、生产线及设备采购。</t>
  </si>
  <si>
    <t>1（孙家庄村）</t>
  </si>
  <si>
    <t>曲阳县农业农村局、西旦沟种植农民专业合作社</t>
  </si>
  <si>
    <t>牛晓明   孙文龙</t>
  </si>
  <si>
    <t>孝墓镇孙家庄村</t>
  </si>
  <si>
    <t>2020年4月至2020年12月</t>
  </si>
  <si>
    <t>扶贫协作资金形成资产归村集体所有，带贫方式为：1、开展资产收益带贫，每年提取32.45万元资产收益，由县政府统筹安排使用，用于补助村集体收入及设立公益岗位或为无劳动能力的建档立卡贫困户分红（预计受益贫困人口81人）； 2、开展就业带贫，该项目预计为贫困户提供就业岗位5个；3、土地流转带贫，通过租赁贫困户土地，直接增加贫困户收益。资金使用期限5年，期满后可进行续签或返还财政、回购等方式，确保资金安全。严格按照《曲阳县京冀扶贫协作项目资金管理办法（试行）》（〔2018〕37号）及《曲阳县关于完善贫困户利益联结机制暨入股分红资金风险防控指导意见》（〔2018〕16号）文件，完善风险控制机制和资金退出机制。</t>
  </si>
  <si>
    <t>2020年曲阳县溢彩茂源产业扩建项目</t>
  </si>
  <si>
    <t>建设两栋2880平方米玻璃温室，中间有192平方米连廊连接两栋温室，共计5952平米；建设6528平方米一栋、7072平方米一栋、6448平方米一栋，共计20048平米联动温室；配套设施建设及采购配套生产设备和生产资料。</t>
  </si>
  <si>
    <t>主要用于生产主体建设及设备采购。</t>
  </si>
  <si>
    <t>1（大盖都村）</t>
  </si>
  <si>
    <t>东旺乡人民政府、北京溢彩茂源种植有限公司</t>
  </si>
  <si>
    <t xml:space="preserve">谷天龙 程敬伟 </t>
  </si>
  <si>
    <t>东旺乡</t>
  </si>
  <si>
    <t>扶贫协作资金形成资产归村集体所有，带贫方式为：1、开展资产收益带贫，每年提取75万元资产收益，由县政府统筹安排使用，用于补助村集体收入及设立公益岗位或为无劳动能力的建档立卡贫困户分红（预计受益贫困人口187人）； 2、开展就业带贫，该项目预计为贫困户提供就业岗位5个；3、土地流转带贫，通过租赁贫困户土地，直接增加贫困户收益。资金使用期限5年，期满后可进行续签或返还财政、回购等方式，确保资金安全。严格按照《曲阳县京冀扶贫协作项目资金管理办法（试行）》（〔2018〕37号）及《曲阳县关于完善贫困户利益联结机制暨入股分红资金风险防控指导意见》（〔2018〕16号）文件，完善风险控制机制和资金退出机制。</t>
  </si>
  <si>
    <t>2020年曲阳县扶贫(养殖)车间建设项目</t>
  </si>
  <si>
    <t>项目厂区总面积20000平方米。新建鸡舍5栋，每栋鸡舍长90米，宽17米，檐高3.3米，脊高1.8米，彩钢结构，单栋建筑占地1530平方米。基础设施建设及设备采购，设备采用三层立体框架自动清糞系统鸡笼，20台排风扇和100平米湿帘，行车上料系统，单栋单鸡舍饲养32000只鸡，5栋单批饲养160000只鸡，年可饲养6批鸡，年总饲养960000只鸡。</t>
  </si>
  <si>
    <t>用于鸡舍建设、基础设施建设及配套设施采购。</t>
  </si>
  <si>
    <t>孝墓镇人民政府</t>
  </si>
  <si>
    <t>孙鹏辉</t>
  </si>
  <si>
    <t>孝墓镇</t>
  </si>
  <si>
    <t>2020.5-2020.12</t>
  </si>
  <si>
    <t>扶贫协作资金形成资产归村集体所有，带贫方式为：1、开展资产收益带贫，每年提取31.6万元资产收益，由县政府统筹安排使用，用于补助村集体收入及设立公益岗位或为无劳动能力的建档立卡贫困户分红（预计受益贫困人口79人）； 2、开展就业带贫，该项目预计为贫困户提供就业岗位5个；3、土地流转带贫，通过租赁贫困户土地，直接增加贫困户收益。资金使用期限5年，期满后可进行续签或返还财政、回购等方式，确保资金安全。严格按照《曲阳县京冀扶贫协作项目资金管理办法（试行）》（〔2018〕37号）及《曲阳县关于完善贫困户利益联结机制暨入股分红资金风险防控指导意见》（〔2018〕16号）文件，完善风险控制机制和资金退出机制。</t>
  </si>
  <si>
    <t>2020年曲阳县消费扶贫中心项目</t>
  </si>
  <si>
    <t>在曲阳县集中打造线上线下于一体的展销展示平台，用以展示所有曲阳元素农副产品，建设产品展架及展柜、宣传资料、包装设计及制作，产品检测设备，开展相关培训及宣传推介活动。</t>
  </si>
  <si>
    <t>用于建设展销展示平台，建设产品展架及展柜、宣传资料、、电子宣传设备、包装设计及制作，产品检测设备等，开展相关培训及宣传推介活动。</t>
  </si>
  <si>
    <t>县协作办、曲阳县曲之阳农业产业联合体、云朵电子商务曲阳有限公司</t>
  </si>
  <si>
    <t>焦敬昭、王梅普、齐斌</t>
  </si>
  <si>
    <t>该项目实施后，依托曲阳县消费扶贫中心，借助曲之阳农业产业联合体和云朵电子商务平台，打造曲阳元素产品线上线下销售展销平台，切实拓宽我县特色农产品销售渠道，促进消费扶贫，带动全县贫困群众脱贫增收。</t>
  </si>
  <si>
    <t>三劳务协作项目（4个）</t>
  </si>
  <si>
    <t>2020年曲阳县扶贫公益岗项目</t>
  </si>
  <si>
    <t>用于河道巡视员、白洋淀上游污染面管控员稳岗补贴。</t>
  </si>
  <si>
    <t>用于公益性岗位补助。</t>
  </si>
  <si>
    <t>曲阳县水利局、 曲阳县农业农村局</t>
  </si>
  <si>
    <t>牛敬阳 牛晓明</t>
  </si>
  <si>
    <t>项目实施通过给河道巡视员、白洋淀上游污染面管控员稳岗补贴，直接增加贫困人口收入，巩固脱贫成果。</t>
  </si>
  <si>
    <t>2020年曲阳县贫困村创业致富带头人进京培训项目</t>
  </si>
  <si>
    <t>对42名创业致富带头人到北京房山区进行技能、政策、管理等培训每人每天550元；对110名农村致富带头人进行技能、政策、管理等培训。</t>
  </si>
  <si>
    <t>用于支付培训相关费用（按有关规定标准执行）。</t>
  </si>
  <si>
    <t>曲阳县委组织部</t>
  </si>
  <si>
    <t>刘德明</t>
  </si>
  <si>
    <t>对152名创业致富带头人进行培训。通过能人带动，激发贫困人口脱贫致富的内生动力，预计创业成功14人，预计带动贫困户150人。</t>
  </si>
  <si>
    <t>2020年曲阳县贫困户技能提升培训项目</t>
  </si>
  <si>
    <t>用于贫困劳动力技能提升培训。</t>
  </si>
  <si>
    <t>用于培训聘请专家授课费、场地费、学员食宿费补助等。</t>
  </si>
  <si>
    <t>全县</t>
  </si>
  <si>
    <t>曲阳县人力资源和社会保障局</t>
  </si>
  <si>
    <t>井凤民</t>
  </si>
  <si>
    <t>培训建档立卡贫困人口60人次，通过技能提升培训，使贫困户掌握工作技能，增强就业能力，增加经济收入。</t>
  </si>
  <si>
    <t>2020年曲阳县贫困人口就业补助项目</t>
  </si>
  <si>
    <t>用于省外就业及县外省内就业贫困户就业补助。</t>
  </si>
  <si>
    <t>用于贫困户就业补助，省外就业贫困户800元/人；县外省内就业贫困户400元/人。</t>
  </si>
  <si>
    <t>该项目鼓励500名有就业意愿的建档立卡贫困劳动力实现就业，巩固建档立卡贫困户脱贫成果。</t>
  </si>
  <si>
    <t>四社会事业（4个）</t>
  </si>
  <si>
    <t>2020年曲阳县贫困村卫生室综合建设项目</t>
  </si>
  <si>
    <t>续建</t>
  </si>
  <si>
    <t>在2018年、2019年全县贫困村卫生室建设、设备采购的基础上，继续开展全县166个贫困村中的154个卫生室综合提升建设。安装采暖设施方便贫困群众就医。</t>
  </si>
  <si>
    <t>全部用于贫困村采暖设备购置及配套设施的安装。</t>
  </si>
  <si>
    <t>曲阳县卫健局</t>
  </si>
  <si>
    <t>甄跃龙</t>
  </si>
  <si>
    <t>154个贫困村卫生室</t>
  </si>
  <si>
    <t>项目实施可有效改善154个贫困村卫生室的医疗服务环境，为周边166个贫困村21843名贫困人口提供医疗保障条件，提升群众获得感和满意度。</t>
  </si>
  <si>
    <t>2020年贫困地区校(园)长能力水平提升高中校长工作室项目</t>
  </si>
  <si>
    <t>由北京和保定的优秀校长带队，以集中培训+分期研讨+送教上门的形式对高中校长进行引领。高中1个工作室，参与人数9人，运行时间1年。</t>
  </si>
  <si>
    <t>保定市教育局曲阳县教育和体育局</t>
  </si>
  <si>
    <t>门成会</t>
  </si>
  <si>
    <t>通过工作室系列活动开展，提升成员校校长们教育理念层次，拓宽具体工作思路，使校长们在学校管理，教育教学改革，校本课程建设等方面有更深刻的理解，提高成员校校长的学校发展理念和教育教学管理水平</t>
  </si>
  <si>
    <t>2020年贫困地区校(园)长能力水平提升幼儿园国长工作室项目</t>
  </si>
  <si>
    <t>由北京和保定的优秀校长带队，以集中培训+分期研讨+送教上门的形式对幼儿园园长进行引领。参与人数15人，运行时间1年。</t>
  </si>
  <si>
    <t>2020年曲阳县贫困学生到北京就读补助项目</t>
  </si>
  <si>
    <t>对4名在北京就读的职业学校学生进行补贴。</t>
  </si>
  <si>
    <t>对4名在北京就读的职业学校学生补贴2019和2020年的费用，补贴标准3000元/人/年。</t>
  </si>
  <si>
    <t>曲阳县教育和体育局</t>
  </si>
  <si>
    <t>项目实施解决“两不愁三保障”突出问题，对4名在北京就读的职业学校学生进行补贴，使贫困孩子得到教育救助，使其毕业后更好的服务社会。</t>
  </si>
  <si>
    <t>五人才培训项目（3个）</t>
  </si>
  <si>
    <t>2020年曲阳县党政干部赴京培训项目</t>
  </si>
  <si>
    <t>安排100名党政干部到北京房山区等地进行交流培训，共2期，每期5天。</t>
  </si>
  <si>
    <t>用于支付培训人员在京培训费（按不超过550元/天/人标准计算）及相关费用。</t>
  </si>
  <si>
    <t>项目培训可转变党政干部思想观念，开阔眼界，提高政策理论水平及执政能力，更好的助力全县脱贫攻坚。</t>
  </si>
  <si>
    <t>2020年曲阳县医务人员进京培训项目</t>
  </si>
  <si>
    <t>安排20名医生到北京房山区进行业务管理等方面培训预计每人每天550元。</t>
  </si>
  <si>
    <t>通过项目实施组织20名医疗卫生专业人员进京开展技能培训，提高业务及管理水平，打造带不走的医疗卫生人才队伍。</t>
  </si>
  <si>
    <t>2020年曲阳县骨干教师进京培训项目</t>
  </si>
  <si>
    <t>安排40名教师到北京房山区进行业务管理等方面培训预计每人每天550元。对200名中小学思想政治教师进行培训。</t>
  </si>
  <si>
    <t>项目实施培训教师240人，提升我县思政课教师的理论水平。</t>
  </si>
  <si>
    <t>其他（1个）</t>
  </si>
  <si>
    <t>2020年曲阳县项目前期</t>
  </si>
  <si>
    <t>2020年京冀扶贫协作项目计划编制项目评估检查验收资金管理档案管理成果宣传等管理工作。</t>
  </si>
  <si>
    <t>专项用于2020年京冀扶贫协作项目计划编制项目评估检查验收成果宣传档案管理资金管理等方面的管理经费开支。</t>
  </si>
  <si>
    <t>县扶贫协作工作领导小组办公室</t>
  </si>
  <si>
    <t>焦敬昭</t>
  </si>
  <si>
    <t>加强对2020年京冀扶贫协作项目的管理，确保项目质量资金安全及扶贫效益。</t>
  </si>
  <si>
    <t>监督电话：5345353</t>
  </si>
  <si>
    <t>联系单位：曲阳县京保扶贫协作办公室</t>
  </si>
  <si>
    <t>通讯地址：永宁高中西底商</t>
  </si>
</sst>
</file>

<file path=xl/styles.xml><?xml version="1.0" encoding="utf-8"?>
<styleSheet xmlns="http://schemas.openxmlformats.org/spreadsheetml/2006/main">
  <numFmts count="11">
    <numFmt numFmtId="44" formatCode="_ &quot;￥&quot;* #,##0.00_ ;_ &quot;￥&quot;* \-#,##0.00_ ;_ &quot;￥&quot;* &quot;-&quot;??_ ;_ @_ "/>
    <numFmt numFmtId="176" formatCode="yyyy&quot;年&quot;m&quot;月&quot;d&quot;日&quot;;@"/>
    <numFmt numFmtId="177" formatCode="0.00_ "/>
    <numFmt numFmtId="178" formatCode="0_ "/>
    <numFmt numFmtId="179" formatCode="0.0_ "/>
    <numFmt numFmtId="43" formatCode="_ * #,##0.00_ ;_ * \-#,##0.00_ ;_ * &quot;-&quot;??_ ;_ @_ "/>
    <numFmt numFmtId="42" formatCode="_ &quot;￥&quot;* #,##0_ ;_ &quot;￥&quot;* \-#,##0_ ;_ &quot;￥&quot;* &quot;-&quot;_ ;_ @_ "/>
    <numFmt numFmtId="180" formatCode="yyyy/m/d;@"/>
    <numFmt numFmtId="41" formatCode="_ * #,##0_ ;_ * \-#,##0_ ;_ * &quot;-&quot;_ ;_ @_ "/>
    <numFmt numFmtId="181" formatCode="0.00_);[Red]\(0.00\)"/>
    <numFmt numFmtId="182" formatCode="0_);[Red]\(0\)"/>
  </numFmts>
  <fonts count="31">
    <font>
      <sz val="12"/>
      <color indexed="8"/>
      <name val="等线"/>
      <charset val="134"/>
    </font>
    <font>
      <sz val="12"/>
      <name val="宋体"/>
      <charset val="134"/>
    </font>
    <font>
      <sz val="28"/>
      <name val="黑体"/>
      <charset val="134"/>
    </font>
    <font>
      <b/>
      <sz val="28"/>
      <name val="宋体"/>
      <charset val="134"/>
    </font>
    <font>
      <b/>
      <sz val="12"/>
      <name val="宋体"/>
      <charset val="134"/>
    </font>
    <font>
      <sz val="11"/>
      <name val="宋体"/>
      <charset val="134"/>
    </font>
    <font>
      <sz val="12"/>
      <name val="仿宋"/>
      <charset val="134"/>
    </font>
    <font>
      <b/>
      <sz val="14"/>
      <name val="宋体"/>
      <charset val="134"/>
    </font>
    <font>
      <b/>
      <sz val="12"/>
      <name val="等线"/>
      <charset val="134"/>
    </font>
    <font>
      <sz val="12"/>
      <name val="等线"/>
      <charset val="134"/>
    </font>
    <font>
      <sz val="11"/>
      <color indexed="60"/>
      <name val="宋体"/>
      <charset val="0"/>
    </font>
    <font>
      <sz val="11"/>
      <color indexed="62"/>
      <name val="宋体"/>
      <charset val="0"/>
    </font>
    <font>
      <sz val="11"/>
      <color indexed="9"/>
      <name val="宋体"/>
      <charset val="0"/>
    </font>
    <font>
      <sz val="11"/>
      <color indexed="52"/>
      <name val="宋体"/>
      <charset val="0"/>
    </font>
    <font>
      <sz val="11"/>
      <color indexed="10"/>
      <name val="宋体"/>
      <charset val="0"/>
    </font>
    <font>
      <b/>
      <sz val="11"/>
      <color indexed="9"/>
      <name val="宋体"/>
      <charset val="0"/>
    </font>
    <font>
      <sz val="11"/>
      <color indexed="8"/>
      <name val="宋体"/>
      <charset val="0"/>
    </font>
    <font>
      <b/>
      <sz val="13"/>
      <color indexed="62"/>
      <name val="宋体"/>
      <charset val="134"/>
    </font>
    <font>
      <sz val="11"/>
      <color indexed="8"/>
      <name val="等线"/>
      <charset val="134"/>
    </font>
    <font>
      <i/>
      <sz val="11"/>
      <color indexed="23"/>
      <name val="宋体"/>
      <charset val="0"/>
    </font>
    <font>
      <b/>
      <sz val="11"/>
      <color indexed="62"/>
      <name val="宋体"/>
      <charset val="134"/>
    </font>
    <font>
      <u/>
      <sz val="11"/>
      <color indexed="20"/>
      <name val="宋体"/>
      <charset val="0"/>
    </font>
    <font>
      <b/>
      <sz val="11"/>
      <color indexed="52"/>
      <name val="宋体"/>
      <charset val="0"/>
    </font>
    <font>
      <sz val="11"/>
      <color indexed="8"/>
      <name val="宋体"/>
      <charset val="134"/>
    </font>
    <font>
      <b/>
      <sz val="11"/>
      <color indexed="8"/>
      <name val="宋体"/>
      <charset val="0"/>
    </font>
    <font>
      <b/>
      <sz val="18"/>
      <color indexed="62"/>
      <name val="宋体"/>
      <charset val="134"/>
    </font>
    <font>
      <u/>
      <sz val="11"/>
      <color indexed="12"/>
      <name val="宋体"/>
      <charset val="0"/>
    </font>
    <font>
      <sz val="11"/>
      <color indexed="17"/>
      <name val="宋体"/>
      <charset val="0"/>
    </font>
    <font>
      <b/>
      <sz val="11"/>
      <color indexed="63"/>
      <name val="宋体"/>
      <charset val="0"/>
    </font>
    <font>
      <b/>
      <sz val="15"/>
      <color indexed="62"/>
      <name val="宋体"/>
      <charset val="134"/>
    </font>
    <font>
      <sz val="11"/>
      <name val="等线"/>
      <charset val="134"/>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0" borderId="0">
      <alignment vertical="center"/>
    </xf>
    <xf numFmtId="0" fontId="16" fillId="7" borderId="0" applyNumberFormat="0" applyBorder="0" applyAlignment="0" applyProtection="0">
      <alignment vertical="center"/>
    </xf>
    <xf numFmtId="0" fontId="11" fillId="3" borderId="5" applyNumberFormat="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3" fillId="0" borderId="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0" fillId="15" borderId="12" applyNumberFormat="0" applyFont="0" applyAlignment="0" applyProtection="0">
      <alignment vertical="center"/>
    </xf>
    <xf numFmtId="0" fontId="18" fillId="0" borderId="0">
      <alignment vertical="center"/>
    </xf>
    <xf numFmtId="0" fontId="12" fillId="6"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17" fillId="0" borderId="8" applyNumberFormat="0" applyFill="0" applyAlignment="0" applyProtection="0">
      <alignment vertical="center"/>
    </xf>
    <xf numFmtId="0" fontId="12" fillId="4" borderId="0" applyNumberFormat="0" applyBorder="0" applyAlignment="0" applyProtection="0">
      <alignment vertical="center"/>
    </xf>
    <xf numFmtId="0" fontId="20" fillId="0" borderId="10" applyNumberFormat="0" applyFill="0" applyAlignment="0" applyProtection="0">
      <alignment vertical="center"/>
    </xf>
    <xf numFmtId="0" fontId="12" fillId="8" borderId="0" applyNumberFormat="0" applyBorder="0" applyAlignment="0" applyProtection="0">
      <alignment vertical="center"/>
    </xf>
    <xf numFmtId="0" fontId="28" fillId="12" borderId="11" applyNumberFormat="0" applyAlignment="0" applyProtection="0">
      <alignment vertical="center"/>
    </xf>
    <xf numFmtId="0" fontId="22" fillId="12" borderId="5" applyNumberFormat="0" applyAlignment="0" applyProtection="0">
      <alignment vertical="center"/>
    </xf>
    <xf numFmtId="0" fontId="18" fillId="0" borderId="0">
      <alignment vertical="center"/>
    </xf>
    <xf numFmtId="0" fontId="15" fillId="5" borderId="7" applyNumberFormat="0" applyAlignment="0" applyProtection="0">
      <alignment vertical="center"/>
    </xf>
    <xf numFmtId="0" fontId="16" fillId="3" borderId="0" applyNumberFormat="0" applyBorder="0" applyAlignment="0" applyProtection="0">
      <alignment vertical="center"/>
    </xf>
    <xf numFmtId="0" fontId="12" fillId="14" borderId="0" applyNumberFormat="0" applyBorder="0" applyAlignment="0" applyProtection="0">
      <alignment vertical="center"/>
    </xf>
    <xf numFmtId="0" fontId="13" fillId="0" borderId="6" applyNumberFormat="0" applyFill="0" applyAlignment="0" applyProtection="0">
      <alignment vertical="center"/>
    </xf>
    <xf numFmtId="0" fontId="24" fillId="0" borderId="9" applyNumberFormat="0" applyFill="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0" fillId="2"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23" fillId="0" borderId="0" applyBorder="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10"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lignment vertical="center"/>
      <protection locked="0"/>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8" fillId="0" borderId="0">
      <alignment vertical="center"/>
    </xf>
    <xf numFmtId="0" fontId="18" fillId="0" borderId="0">
      <alignment vertical="center"/>
    </xf>
    <xf numFmtId="0" fontId="23" fillId="0" borderId="0">
      <alignment vertical="center"/>
    </xf>
    <xf numFmtId="0" fontId="23" fillId="0" borderId="0">
      <alignment vertical="center"/>
    </xf>
    <xf numFmtId="0" fontId="18" fillId="0" borderId="0">
      <alignment vertical="center"/>
    </xf>
    <xf numFmtId="0" fontId="18" fillId="0" borderId="0">
      <alignment vertical="center"/>
    </xf>
    <xf numFmtId="0" fontId="23" fillId="0" borderId="0">
      <alignment vertical="center"/>
      <protection locked="0"/>
    </xf>
    <xf numFmtId="0" fontId="18" fillId="0" borderId="0">
      <alignment vertical="center"/>
    </xf>
    <xf numFmtId="0" fontId="18" fillId="0" borderId="0">
      <alignment vertical="center"/>
    </xf>
    <xf numFmtId="0" fontId="18" fillId="0" borderId="0">
      <alignment vertical="center"/>
    </xf>
    <xf numFmtId="0" fontId="23" fillId="0" borderId="0">
      <alignment vertical="center"/>
      <protection locked="0"/>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alignment vertical="center"/>
    </xf>
    <xf numFmtId="0" fontId="18" fillId="0" borderId="0">
      <alignment vertical="center"/>
    </xf>
    <xf numFmtId="0" fontId="23" fillId="0" borderId="0">
      <alignment vertical="center"/>
    </xf>
    <xf numFmtId="0" fontId="23" fillId="0" borderId="0">
      <alignment vertical="center"/>
    </xf>
    <xf numFmtId="0" fontId="23" fillId="0" borderId="0">
      <alignment vertical="center"/>
      <protection locked="0"/>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protection locked="0"/>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protection locked="0"/>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lignment vertical="center"/>
    </xf>
    <xf numFmtId="0" fontId="30" fillId="0" borderId="0">
      <alignment vertical="center"/>
    </xf>
    <xf numFmtId="0" fontId="23" fillId="0" borderId="0">
      <alignment vertical="center"/>
      <protection locked="0"/>
    </xf>
    <xf numFmtId="0" fontId="18" fillId="0" borderId="0">
      <alignment vertical="center"/>
    </xf>
    <xf numFmtId="0" fontId="18" fillId="0" borderId="0">
      <alignment vertical="center"/>
    </xf>
    <xf numFmtId="0" fontId="18" fillId="0" borderId="0">
      <alignment vertical="center"/>
    </xf>
    <xf numFmtId="0" fontId="1" fillId="0" borderId="0">
      <alignment vertical="center"/>
    </xf>
    <xf numFmtId="0" fontId="18" fillId="0" borderId="0">
      <alignment vertical="center"/>
    </xf>
  </cellStyleXfs>
  <cellXfs count="91">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8" fontId="1" fillId="0" borderId="0" xfId="0" applyNumberFormat="1" applyFont="1" applyFill="1" applyAlignment="1">
      <alignment horizontal="center" vertical="center" wrapText="1"/>
    </xf>
    <xf numFmtId="0" fontId="1" fillId="0" borderId="0" xfId="0" applyFont="1" applyFill="1" applyAlignment="1">
      <alignment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justify" vertical="center" wrapText="1"/>
    </xf>
    <xf numFmtId="178" fontId="2" fillId="0" borderId="0" xfId="94" applyNumberFormat="1" applyFont="1" applyFill="1" applyAlignment="1" applyProtection="1">
      <alignment horizontal="left" vertical="center" wrapText="1"/>
    </xf>
    <xf numFmtId="178" fontId="3" fillId="0" borderId="0" xfId="94" applyNumberFormat="1" applyFont="1" applyFill="1" applyBorder="1" applyAlignment="1" applyProtection="1">
      <alignment horizontal="center" vertical="center" wrapText="1"/>
    </xf>
    <xf numFmtId="0" fontId="3" fillId="0" borderId="0" xfId="94" applyFont="1" applyFill="1" applyBorder="1" applyAlignment="1" applyProtection="1">
      <alignment horizontal="left" vertical="center" wrapText="1"/>
    </xf>
    <xf numFmtId="0" fontId="3" fillId="0" borderId="0" xfId="94" applyFont="1" applyFill="1" applyBorder="1" applyAlignment="1" applyProtection="1">
      <alignment horizontal="center" vertical="center" wrapText="1"/>
    </xf>
    <xf numFmtId="177" fontId="3" fillId="0" borderId="0" xfId="94" applyNumberFormat="1" applyFont="1" applyFill="1" applyBorder="1" applyAlignment="1" applyProtection="1">
      <alignment horizontal="center" vertical="center" wrapText="1"/>
    </xf>
    <xf numFmtId="178" fontId="1" fillId="0" borderId="0" xfId="94" applyNumberFormat="1" applyFont="1" applyFill="1" applyBorder="1" applyAlignment="1" applyProtection="1">
      <alignment horizontal="left" vertical="center" wrapText="1"/>
    </xf>
    <xf numFmtId="0" fontId="1" fillId="0" borderId="0" xfId="94" applyFont="1" applyFill="1" applyBorder="1" applyAlignment="1" applyProtection="1">
      <alignment horizontal="left" vertical="center" wrapText="1"/>
    </xf>
    <xf numFmtId="177" fontId="1" fillId="0" borderId="0" xfId="94" applyNumberFormat="1" applyFont="1" applyFill="1" applyBorder="1" applyAlignment="1" applyProtection="1">
      <alignment horizontal="center" vertical="center" wrapText="1"/>
    </xf>
    <xf numFmtId="0" fontId="4" fillId="0" borderId="1" xfId="94" applyFont="1" applyFill="1" applyBorder="1" applyAlignment="1" applyProtection="1">
      <alignment horizontal="center" vertical="center" wrapText="1"/>
    </xf>
    <xf numFmtId="177" fontId="4" fillId="0" borderId="1" xfId="94"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118" applyFont="1" applyFill="1" applyBorder="1" applyAlignment="1">
      <alignment horizontal="left" vertical="center" wrapText="1"/>
    </xf>
    <xf numFmtId="177" fontId="1" fillId="0" borderId="1" xfId="118" applyNumberFormat="1" applyFont="1" applyFill="1" applyBorder="1" applyAlignment="1">
      <alignment horizontal="center" vertical="center" wrapText="1"/>
    </xf>
    <xf numFmtId="0" fontId="1" fillId="0" borderId="1" xfId="118" applyFont="1" applyFill="1" applyBorder="1" applyAlignment="1">
      <alignment horizontal="left" vertical="center" wrapText="1"/>
    </xf>
    <xf numFmtId="0" fontId="1" fillId="0" borderId="1" xfId="118"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 xfId="75" applyFont="1" applyFill="1" applyBorder="1" applyAlignment="1">
      <alignment horizontal="center" vertical="center" wrapText="1"/>
    </xf>
    <xf numFmtId="0" fontId="1" fillId="0" borderId="1" xfId="92"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4" fillId="0" borderId="1" xfId="80" applyFont="1" applyFill="1" applyBorder="1" applyAlignment="1">
      <alignment horizontal="center" vertical="center" wrapText="1"/>
    </xf>
    <xf numFmtId="0" fontId="4" fillId="0" borderId="1" xfId="80" applyFont="1" applyFill="1" applyBorder="1" applyAlignment="1">
      <alignment horizontal="left" vertical="center" wrapText="1"/>
    </xf>
    <xf numFmtId="177" fontId="4" fillId="0" borderId="1" xfId="64" applyNumberFormat="1" applyFont="1" applyFill="1" applyBorder="1" applyAlignment="1">
      <alignment horizontal="center" vertical="center" wrapText="1"/>
    </xf>
    <xf numFmtId="0" fontId="1" fillId="0" borderId="1" xfId="80" applyFont="1" applyFill="1" applyBorder="1" applyAlignment="1">
      <alignment horizontal="left" vertical="center" wrapText="1"/>
    </xf>
    <xf numFmtId="0" fontId="1" fillId="0" borderId="1" xfId="80" applyFont="1" applyFill="1" applyBorder="1" applyAlignment="1">
      <alignment horizontal="center" vertical="center" wrapText="1"/>
    </xf>
    <xf numFmtId="0" fontId="1" fillId="0" borderId="1" xfId="102" applyFont="1" applyFill="1" applyBorder="1" applyAlignment="1">
      <alignment horizontal="left" vertical="center" wrapText="1"/>
    </xf>
    <xf numFmtId="177" fontId="1" fillId="0" borderId="1" xfId="64" applyNumberFormat="1" applyFont="1" applyFill="1" applyBorder="1" applyAlignment="1">
      <alignment horizontal="center" vertical="center" wrapText="1"/>
    </xf>
    <xf numFmtId="0" fontId="7" fillId="0" borderId="2" xfId="80" applyFont="1" applyFill="1" applyBorder="1" applyAlignment="1">
      <alignment horizontal="left" vertical="center" wrapText="1"/>
    </xf>
    <xf numFmtId="0" fontId="7" fillId="0" borderId="3" xfId="80" applyFont="1" applyFill="1" applyBorder="1" applyAlignment="1">
      <alignment horizontal="left" vertical="center" wrapText="1"/>
    </xf>
    <xf numFmtId="0" fontId="3" fillId="0" borderId="0" xfId="94" applyFont="1" applyFill="1" applyBorder="1" applyAlignment="1" applyProtection="1">
      <alignment vertical="center" wrapText="1"/>
    </xf>
    <xf numFmtId="181" fontId="1" fillId="0" borderId="0" xfId="94" applyNumberFormat="1" applyFont="1" applyFill="1" applyBorder="1" applyAlignment="1" applyProtection="1">
      <alignment horizontal="left" vertical="center" wrapText="1"/>
    </xf>
    <xf numFmtId="178" fontId="1" fillId="0" borderId="0" xfId="94" applyNumberFormat="1" applyFont="1" applyFill="1" applyBorder="1" applyAlignment="1" applyProtection="1">
      <alignment horizontal="center" vertical="center" wrapText="1"/>
    </xf>
    <xf numFmtId="0" fontId="1" fillId="0" borderId="0" xfId="94" applyFont="1" applyFill="1" applyBorder="1" applyAlignment="1" applyProtection="1">
      <alignment vertical="center" wrapText="1"/>
    </xf>
    <xf numFmtId="0" fontId="1" fillId="0" borderId="0" xfId="94" applyFont="1" applyFill="1" applyBorder="1" applyAlignment="1" applyProtection="1">
      <alignment horizontal="center" vertical="center" wrapText="1"/>
    </xf>
    <xf numFmtId="181" fontId="4" fillId="0" borderId="1" xfId="94" applyNumberFormat="1" applyFont="1" applyFill="1" applyBorder="1" applyAlignment="1" applyProtection="1">
      <alignment horizontal="center" vertical="center" wrapText="1"/>
    </xf>
    <xf numFmtId="178" fontId="4" fillId="0" borderId="1" xfId="94" applyNumberFormat="1" applyFont="1" applyFill="1" applyBorder="1" applyAlignment="1" applyProtection="1">
      <alignment horizontal="center" vertical="center" wrapText="1"/>
    </xf>
    <xf numFmtId="0" fontId="4" fillId="0" borderId="1" xfId="94" applyNumberFormat="1" applyFont="1" applyFill="1" applyBorder="1" applyAlignment="1" applyProtection="1">
      <alignment horizontal="center" vertical="center" wrapText="1"/>
    </xf>
    <xf numFmtId="181"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9" fontId="4"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178" fontId="1" fillId="0" borderId="1" xfId="118"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82" fontId="4" fillId="0" borderId="1" xfId="0" applyNumberFormat="1" applyFont="1" applyFill="1" applyBorder="1" applyAlignment="1">
      <alignment vertical="center" wrapText="1"/>
    </xf>
    <xf numFmtId="0" fontId="1" fillId="0" borderId="1" xfId="82" applyFont="1" applyFill="1" applyBorder="1" applyAlignment="1">
      <alignment horizontal="left" vertical="center" wrapText="1"/>
    </xf>
    <xf numFmtId="178" fontId="1" fillId="0" borderId="1" xfId="82" applyNumberFormat="1" applyFont="1" applyFill="1" applyBorder="1" applyAlignment="1">
      <alignment horizontal="center" vertical="center" wrapText="1"/>
    </xf>
    <xf numFmtId="0" fontId="1" fillId="0" borderId="1" xfId="68" applyFont="1" applyFill="1" applyBorder="1" applyAlignment="1">
      <alignment horizontal="left" vertical="center" wrapText="1"/>
    </xf>
    <xf numFmtId="0" fontId="4" fillId="0" borderId="1" xfId="64" applyFont="1" applyFill="1" applyBorder="1" applyAlignment="1">
      <alignment horizontal="left" vertical="center" wrapText="1"/>
    </xf>
    <xf numFmtId="178" fontId="4" fillId="0" borderId="1" xfId="64" applyNumberFormat="1" applyFont="1" applyFill="1" applyBorder="1" applyAlignment="1">
      <alignment horizontal="center" vertical="center" wrapText="1"/>
    </xf>
    <xf numFmtId="0" fontId="4" fillId="0" borderId="1" xfId="64" applyFont="1" applyFill="1" applyBorder="1" applyAlignment="1">
      <alignment vertical="center" wrapText="1"/>
    </xf>
    <xf numFmtId="0" fontId="4" fillId="0" borderId="1" xfId="64" applyFont="1" applyFill="1" applyBorder="1" applyAlignment="1">
      <alignment horizontal="center" vertical="center" wrapText="1"/>
    </xf>
    <xf numFmtId="0" fontId="1" fillId="0" borderId="1" xfId="77" applyFont="1" applyFill="1" applyBorder="1" applyAlignment="1">
      <alignment horizontal="left" vertical="center" wrapText="1"/>
    </xf>
    <xf numFmtId="178" fontId="1" fillId="0" borderId="1" xfId="64" applyNumberFormat="1" applyFont="1" applyFill="1" applyBorder="1" applyAlignment="1">
      <alignment horizontal="center" vertical="center" wrapText="1"/>
    </xf>
    <xf numFmtId="0" fontId="1" fillId="0" borderId="1" xfId="64" applyFont="1" applyFill="1" applyBorder="1" applyAlignment="1">
      <alignment vertical="center" wrapText="1"/>
    </xf>
    <xf numFmtId="0" fontId="1" fillId="0" borderId="1" xfId="64" applyFont="1" applyFill="1" applyBorder="1" applyAlignment="1">
      <alignment horizontal="center" vertical="center" wrapText="1"/>
    </xf>
    <xf numFmtId="178" fontId="2" fillId="0" borderId="0" xfId="94" applyNumberFormat="1" applyFont="1" applyFill="1" applyAlignment="1" applyProtection="1">
      <alignment horizontal="justify" vertical="center" wrapText="1"/>
    </xf>
    <xf numFmtId="0" fontId="4" fillId="0" borderId="0" xfId="94" applyFont="1" applyFill="1" applyBorder="1" applyAlignment="1" applyProtection="1">
      <alignment horizontal="center" vertical="center" wrapText="1"/>
    </xf>
    <xf numFmtId="176" fontId="4" fillId="0" borderId="0" xfId="94" applyNumberFormat="1" applyFont="1" applyFill="1" applyBorder="1" applyAlignment="1" applyProtection="1">
      <alignment horizontal="center" vertical="center" wrapText="1"/>
    </xf>
    <xf numFmtId="0" fontId="4" fillId="0" borderId="0" xfId="94" applyFont="1" applyFill="1" applyBorder="1" applyAlignment="1" applyProtection="1">
      <alignment horizontal="justify" vertical="center" wrapText="1"/>
    </xf>
    <xf numFmtId="176" fontId="1" fillId="0" borderId="0" xfId="94" applyNumberFormat="1" applyFont="1" applyFill="1" applyBorder="1" applyAlignment="1" applyProtection="1">
      <alignment horizontal="center" vertical="center" wrapText="1"/>
    </xf>
    <xf numFmtId="0" fontId="1" fillId="0" borderId="0" xfId="94" applyFont="1" applyFill="1" applyBorder="1" applyAlignment="1" applyProtection="1">
      <alignment horizontal="justify" vertical="center" wrapText="1"/>
    </xf>
    <xf numFmtId="176" fontId="4" fillId="0" borderId="1" xfId="94"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80" fontId="1" fillId="0" borderId="1" xfId="6"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118" applyFont="1" applyFill="1" applyBorder="1" applyAlignment="1">
      <alignment horizontal="justify" vertical="center" wrapText="1"/>
    </xf>
    <xf numFmtId="0" fontId="1" fillId="0" borderId="1" xfId="92" applyFont="1" applyFill="1" applyBorder="1" applyAlignment="1">
      <alignment horizontal="justify" vertical="center" wrapText="1"/>
    </xf>
    <xf numFmtId="176" fontId="8" fillId="0" borderId="1" xfId="64" applyNumberFormat="1" applyFont="1" applyFill="1" applyBorder="1" applyAlignment="1">
      <alignment horizontal="center" vertical="center" wrapText="1"/>
    </xf>
    <xf numFmtId="0" fontId="4" fillId="0" borderId="1" xfId="92" applyFont="1" applyFill="1" applyBorder="1" applyAlignment="1">
      <alignment horizontal="justify" vertical="center" wrapText="1"/>
    </xf>
    <xf numFmtId="176" fontId="9" fillId="0" borderId="1" xfId="6" applyNumberFormat="1" applyFont="1" applyFill="1" applyBorder="1" applyAlignment="1">
      <alignment horizontal="center" vertical="center" wrapText="1"/>
    </xf>
    <xf numFmtId="0" fontId="1" fillId="0" borderId="1" xfId="77" applyFont="1" applyFill="1" applyBorder="1" applyAlignment="1">
      <alignment horizontal="justify" vertical="center" wrapText="1"/>
    </xf>
    <xf numFmtId="0" fontId="7" fillId="0" borderId="4" xfId="80" applyFont="1" applyFill="1" applyBorder="1" applyAlignment="1">
      <alignment horizontal="left" vertical="center" wrapText="1"/>
    </xf>
  </cellXfs>
  <cellStyles count="120">
    <cellStyle name="常规" xfId="0" builtinId="0"/>
    <cellStyle name="货币[0]" xfId="1" builtinId="7"/>
    <cellStyle name="货币" xfId="2" builtinId="4"/>
    <cellStyle name="常规 39" xfId="3"/>
    <cellStyle name="20% - 强调文字颜色 3" xfId="4" builtinId="38"/>
    <cellStyle name="输入" xfId="5" builtinId="20"/>
    <cellStyle name="常规 11 2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超链接" xfId="13" builtinId="8"/>
    <cellStyle name="百分比" xfId="14" builtinId="5"/>
    <cellStyle name="常规_Sheet1 2" xfId="1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21" xfId="38"/>
    <cellStyle name="常规 16"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 12 3 2 3"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17 3" xfId="55"/>
    <cellStyle name="强调文字颜色 6" xfId="56" builtinId="49"/>
    <cellStyle name="40% - 强调文字颜色 6" xfId="57" builtinId="51"/>
    <cellStyle name="60% - 强调文字颜色 6" xfId="58" builtinId="52"/>
    <cellStyle name="常规 17 5" xfId="59"/>
    <cellStyle name="常规 17 2 3" xfId="60"/>
    <cellStyle name="常规 12 2" xfId="61"/>
    <cellStyle name="常规 11" xfId="62"/>
    <cellStyle name="常规 11 2" xfId="63"/>
    <cellStyle name="常规 11 2 4" xfId="64"/>
    <cellStyle name="常规 12 3" xfId="65"/>
    <cellStyle name="常规 14" xfId="66"/>
    <cellStyle name="常规 15" xfId="67"/>
    <cellStyle name="常规 20" xfId="68"/>
    <cellStyle name="常规 17" xfId="69"/>
    <cellStyle name="常规 22" xfId="70"/>
    <cellStyle name="常规 17 2 2 2" xfId="71"/>
    <cellStyle name="常规 17 6" xfId="72"/>
    <cellStyle name="常规 18" xfId="73"/>
    <cellStyle name="常规 23" xfId="74"/>
    <cellStyle name="常规 19" xfId="75"/>
    <cellStyle name="常规 24" xfId="76"/>
    <cellStyle name="常规 2" xfId="77"/>
    <cellStyle name="常规 2 2" xfId="78"/>
    <cellStyle name="常规 2 2 2" xfId="79"/>
    <cellStyle name="常规 42" xfId="80"/>
    <cellStyle name="常规 2 2 2 2" xfId="81"/>
    <cellStyle name="常规 2 2 2 2 2" xfId="82"/>
    <cellStyle name="常规 2 2 2 2 6" xfId="83"/>
    <cellStyle name="常规 2 2 5" xfId="84"/>
    <cellStyle name="常规 2 3" xfId="85"/>
    <cellStyle name="常规 2 6" xfId="86"/>
    <cellStyle name="常规 20 2" xfId="87"/>
    <cellStyle name="常规 25" xfId="88"/>
    <cellStyle name="常规 30" xfId="89"/>
    <cellStyle name="常规 27" xfId="90"/>
    <cellStyle name="常规 28" xfId="91"/>
    <cellStyle name="常规 28 2" xfId="92"/>
    <cellStyle name="常规 29" xfId="93"/>
    <cellStyle name="常规 3" xfId="94"/>
    <cellStyle name="常规 3 12" xfId="95"/>
    <cellStyle name="常规 3 2" xfId="96"/>
    <cellStyle name="常规 3 2 2" xfId="97"/>
    <cellStyle name="常规 3 2 2 2 2" xfId="98"/>
    <cellStyle name="常规 3 3" xfId="99"/>
    <cellStyle name="常规 3_复件 2019年东西部协作北京报表(6)" xfId="100"/>
    <cellStyle name="常规 3_复件 2019年东西部协作北京报表(6) 2" xfId="101"/>
    <cellStyle name="常规 35" xfId="102"/>
    <cellStyle name="常规 40" xfId="103"/>
    <cellStyle name="常规 38" xfId="104"/>
    <cellStyle name="常规 43" xfId="105"/>
    <cellStyle name="常规 4" xfId="106"/>
    <cellStyle name="常规 41" xfId="107"/>
    <cellStyle name="常规 5" xfId="108"/>
    <cellStyle name="常规 5 2 2 2" xfId="109"/>
    <cellStyle name="常规 5 6" xfId="110"/>
    <cellStyle name="常规 5_2019年东西部扶贫协作项目省办修改上报(4.8)" xfId="111"/>
    <cellStyle name="常规 7" xfId="112"/>
    <cellStyle name="常规 8" xfId="113"/>
    <cellStyle name="常规 8 2 2 2" xfId="114"/>
    <cellStyle name="常规 9" xfId="115"/>
    <cellStyle name="常规 9 2" xfId="116"/>
    <cellStyle name="常规_Sheet1" xfId="117"/>
    <cellStyle name="常规 10" xfId="118"/>
    <cellStyle name="常规 11 3" xfId="11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view="pageBreakPreview" zoomScale="70" zoomScaleNormal="80" zoomScaleSheetLayoutView="70" workbookViewId="0">
      <pane ySplit="4" topLeftCell="A29" activePane="bottomLeft" state="frozen"/>
      <selection/>
      <selection pane="bottomLeft" activeCell="A33" sqref="A33:S33"/>
    </sheetView>
  </sheetViews>
  <sheetFormatPr defaultColWidth="10.8166666666667" defaultRowHeight="53" customHeight="1"/>
  <cols>
    <col min="1" max="1" width="4.45833333333333" style="2" customWidth="1"/>
    <col min="2" max="2" width="17.8166666666667" style="3" customWidth="1"/>
    <col min="3" max="3" width="6" style="4" customWidth="1"/>
    <col min="4" max="4" width="31.0583333333333" style="3" customWidth="1"/>
    <col min="5" max="5" width="11.4166666666667" style="5" customWidth="1"/>
    <col min="6" max="6" width="11.0666666666667" style="5" customWidth="1"/>
    <col min="7" max="7" width="10.3583333333333" style="5" customWidth="1"/>
    <col min="8" max="8" width="8.925" style="5" customWidth="1"/>
    <col min="9" max="9" width="20.8166666666667" style="3" customWidth="1"/>
    <col min="10" max="10" width="7.81666666666667" style="6" customWidth="1"/>
    <col min="11" max="11" width="9.81666666666667" style="6" customWidth="1"/>
    <col min="12" max="12" width="9.45833333333333" style="6" customWidth="1"/>
    <col min="13" max="13" width="9.64166666666667" style="6" customWidth="1"/>
    <col min="14" max="14" width="9.81666666666667" style="7" customWidth="1"/>
    <col min="15" max="15" width="7.675" style="4" customWidth="1"/>
    <col min="16" max="16" width="8.81666666666667" style="7" customWidth="1"/>
    <col min="17" max="17" width="7.85" style="4" customWidth="1"/>
    <col min="18" max="18" width="9.64166666666667" style="8" customWidth="1"/>
    <col min="19" max="19" width="65.225" style="9" customWidth="1"/>
    <col min="20" max="16384" width="10.8166666666667" style="7"/>
  </cols>
  <sheetData>
    <row r="1" ht="45" customHeight="1" spans="1:19">
      <c r="A1" s="10"/>
      <c r="B1" s="10"/>
      <c r="C1" s="10"/>
      <c r="D1" s="10"/>
      <c r="E1" s="10"/>
      <c r="F1" s="10"/>
      <c r="G1" s="10"/>
      <c r="H1" s="10"/>
      <c r="I1" s="10"/>
      <c r="J1" s="10"/>
      <c r="K1" s="10"/>
      <c r="L1" s="10"/>
      <c r="M1" s="10"/>
      <c r="N1" s="10"/>
      <c r="O1" s="10"/>
      <c r="P1" s="10"/>
      <c r="Q1" s="10"/>
      <c r="R1" s="10"/>
      <c r="S1" s="72"/>
    </row>
    <row r="2" customHeight="1" spans="1:19">
      <c r="A2" s="11" t="s">
        <v>0</v>
      </c>
      <c r="B2" s="12"/>
      <c r="C2" s="13"/>
      <c r="D2" s="12"/>
      <c r="E2" s="14"/>
      <c r="F2" s="14"/>
      <c r="G2" s="14"/>
      <c r="H2" s="14"/>
      <c r="I2" s="12"/>
      <c r="J2" s="11"/>
      <c r="K2" s="11"/>
      <c r="L2" s="11"/>
      <c r="M2" s="11"/>
      <c r="N2" s="44"/>
      <c r="O2" s="13"/>
      <c r="P2" s="44"/>
      <c r="Q2" s="73"/>
      <c r="R2" s="74"/>
      <c r="S2" s="75"/>
    </row>
    <row r="3" customHeight="1" spans="1:19">
      <c r="A3" s="15" t="s">
        <v>1</v>
      </c>
      <c r="B3" s="16"/>
      <c r="C3" s="16"/>
      <c r="D3" s="16"/>
      <c r="E3" s="17"/>
      <c r="F3" s="17"/>
      <c r="G3" s="17"/>
      <c r="H3" s="17"/>
      <c r="I3" s="45"/>
      <c r="J3" s="46"/>
      <c r="K3" s="46"/>
      <c r="L3" s="46"/>
      <c r="M3" s="46"/>
      <c r="N3" s="47"/>
      <c r="O3" s="48"/>
      <c r="P3" s="47"/>
      <c r="Q3" s="48"/>
      <c r="R3" s="76" t="s">
        <v>2</v>
      </c>
      <c r="S3" s="77"/>
    </row>
    <row r="4" s="1" customFormat="1" customHeight="1" spans="1:256">
      <c r="A4" s="18" t="s">
        <v>3</v>
      </c>
      <c r="B4" s="18" t="s">
        <v>4</v>
      </c>
      <c r="C4" s="18" t="s">
        <v>5</v>
      </c>
      <c r="D4" s="18" t="s">
        <v>6</v>
      </c>
      <c r="E4" s="19" t="s">
        <v>7</v>
      </c>
      <c r="F4" s="19" t="s">
        <v>8</v>
      </c>
      <c r="G4" s="19" t="s">
        <v>9</v>
      </c>
      <c r="H4" s="19" t="s">
        <v>10</v>
      </c>
      <c r="I4" s="49" t="s">
        <v>11</v>
      </c>
      <c r="J4" s="50" t="s">
        <v>12</v>
      </c>
      <c r="K4" s="50" t="s">
        <v>13</v>
      </c>
      <c r="L4" s="50" t="s">
        <v>14</v>
      </c>
      <c r="M4" s="50" t="s">
        <v>15</v>
      </c>
      <c r="N4" s="51" t="s">
        <v>16</v>
      </c>
      <c r="O4" s="18" t="s">
        <v>17</v>
      </c>
      <c r="P4" s="18" t="s">
        <v>18</v>
      </c>
      <c r="Q4" s="18" t="s">
        <v>19</v>
      </c>
      <c r="R4" s="78" t="s">
        <v>20</v>
      </c>
      <c r="S4" s="18" t="s">
        <v>21</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ht="25" customHeight="1" spans="1:19">
      <c r="A5" s="20" t="s">
        <v>22</v>
      </c>
      <c r="B5" s="21"/>
      <c r="C5" s="20"/>
      <c r="D5" s="21"/>
      <c r="E5" s="22">
        <f t="shared" ref="E5:H5" si="0">E6+E9+E16+E21+E26+E30</f>
        <v>5635</v>
      </c>
      <c r="F5" s="22">
        <f t="shared" si="0"/>
        <v>4465</v>
      </c>
      <c r="G5" s="22">
        <f t="shared" si="0"/>
        <v>1000</v>
      </c>
      <c r="H5" s="22">
        <f t="shared" si="0"/>
        <v>170</v>
      </c>
      <c r="I5" s="52"/>
      <c r="J5" s="53">
        <v>166</v>
      </c>
      <c r="K5" s="53">
        <v>21843</v>
      </c>
      <c r="L5" s="53">
        <f>L6+L9+L16+L21+L26+L31</f>
        <v>1026</v>
      </c>
      <c r="M5" s="53">
        <f>M6+M9+M16+M21+M26+M31</f>
        <v>22803</v>
      </c>
      <c r="N5" s="54"/>
      <c r="O5" s="20"/>
      <c r="P5" s="54"/>
      <c r="Q5" s="25" t="s">
        <v>23</v>
      </c>
      <c r="R5" s="79"/>
      <c r="S5" s="80"/>
    </row>
    <row r="6" ht="23" customHeight="1" spans="1:19">
      <c r="A6" s="20" t="s">
        <v>24</v>
      </c>
      <c r="B6" s="21"/>
      <c r="C6" s="20"/>
      <c r="D6" s="21"/>
      <c r="E6" s="22">
        <f t="shared" ref="E6:H6" si="1">SUM(E7:E8)</f>
        <v>1050</v>
      </c>
      <c r="F6" s="22">
        <f t="shared" si="1"/>
        <v>835</v>
      </c>
      <c r="G6" s="22">
        <f t="shared" si="1"/>
        <v>215</v>
      </c>
      <c r="H6" s="22">
        <f t="shared" si="1"/>
        <v>0</v>
      </c>
      <c r="I6" s="55"/>
      <c r="J6" s="53">
        <f>4</f>
        <v>4</v>
      </c>
      <c r="K6" s="53">
        <f t="shared" ref="K6:M6" si="2">SUM(K7:K8)</f>
        <v>851</v>
      </c>
      <c r="L6" s="53">
        <f t="shared" si="2"/>
        <v>0</v>
      </c>
      <c r="M6" s="53">
        <f t="shared" si="2"/>
        <v>851</v>
      </c>
      <c r="N6" s="54"/>
      <c r="O6" s="20"/>
      <c r="P6" s="54"/>
      <c r="Q6" s="25" t="s">
        <v>23</v>
      </c>
      <c r="R6" s="79"/>
      <c r="S6" s="80"/>
    </row>
    <row r="7" ht="105" customHeight="1" spans="1:19">
      <c r="A7" s="23">
        <v>1</v>
      </c>
      <c r="B7" s="24" t="s">
        <v>25</v>
      </c>
      <c r="C7" s="25" t="s">
        <v>26</v>
      </c>
      <c r="D7" s="24" t="s">
        <v>27</v>
      </c>
      <c r="E7" s="26">
        <f>F7+G7</f>
        <v>700</v>
      </c>
      <c r="F7" s="26">
        <v>585</v>
      </c>
      <c r="G7" s="26">
        <v>115</v>
      </c>
      <c r="H7" s="26">
        <v>0</v>
      </c>
      <c r="I7" s="24" t="s">
        <v>28</v>
      </c>
      <c r="J7" s="56" t="s">
        <v>29</v>
      </c>
      <c r="K7" s="56">
        <v>481</v>
      </c>
      <c r="L7" s="56">
        <v>0</v>
      </c>
      <c r="M7" s="56">
        <v>481</v>
      </c>
      <c r="N7" s="24" t="s">
        <v>30</v>
      </c>
      <c r="O7" s="25" t="s">
        <v>31</v>
      </c>
      <c r="P7" s="25" t="s">
        <v>32</v>
      </c>
      <c r="Q7" s="25" t="s">
        <v>23</v>
      </c>
      <c r="R7" s="81" t="s">
        <v>33</v>
      </c>
      <c r="S7" s="82" t="s">
        <v>34</v>
      </c>
    </row>
    <row r="8" ht="95" customHeight="1" spans="1:19">
      <c r="A8" s="23">
        <v>2</v>
      </c>
      <c r="B8" s="24" t="s">
        <v>35</v>
      </c>
      <c r="C8" s="25" t="s">
        <v>26</v>
      </c>
      <c r="D8" s="24" t="s">
        <v>36</v>
      </c>
      <c r="E8" s="26">
        <f>F8+G8</f>
        <v>350</v>
      </c>
      <c r="F8" s="26">
        <v>250</v>
      </c>
      <c r="G8" s="26">
        <v>100</v>
      </c>
      <c r="H8" s="26">
        <v>0</v>
      </c>
      <c r="I8" s="24" t="s">
        <v>37</v>
      </c>
      <c r="J8" s="56" t="s">
        <v>38</v>
      </c>
      <c r="K8" s="56">
        <v>370</v>
      </c>
      <c r="L8" s="56">
        <v>0</v>
      </c>
      <c r="M8" s="56">
        <v>370</v>
      </c>
      <c r="N8" s="24" t="s">
        <v>39</v>
      </c>
      <c r="O8" s="25" t="s">
        <v>40</v>
      </c>
      <c r="P8" s="25" t="s">
        <v>41</v>
      </c>
      <c r="Q8" s="25" t="s">
        <v>23</v>
      </c>
      <c r="R8" s="81" t="s">
        <v>33</v>
      </c>
      <c r="S8" s="82" t="s">
        <v>42</v>
      </c>
    </row>
    <row r="9" ht="26" customHeight="1" spans="1:19">
      <c r="A9" s="20" t="s">
        <v>43</v>
      </c>
      <c r="B9" s="21"/>
      <c r="C9" s="20"/>
      <c r="D9" s="21"/>
      <c r="E9" s="22">
        <f t="shared" ref="E9:H9" si="3">SUM(E10:E15)</f>
        <v>3881</v>
      </c>
      <c r="F9" s="22">
        <f t="shared" si="3"/>
        <v>2926</v>
      </c>
      <c r="G9" s="22">
        <f t="shared" si="3"/>
        <v>785</v>
      </c>
      <c r="H9" s="22">
        <f t="shared" si="3"/>
        <v>170</v>
      </c>
      <c r="I9" s="57"/>
      <c r="J9" s="53">
        <v>20</v>
      </c>
      <c r="K9" s="53">
        <f t="shared" ref="K9:M9" si="4">SUM(K10:K15)</f>
        <v>950</v>
      </c>
      <c r="L9" s="53">
        <f t="shared" si="4"/>
        <v>35</v>
      </c>
      <c r="M9" s="53">
        <f t="shared" si="4"/>
        <v>74</v>
      </c>
      <c r="N9" s="54"/>
      <c r="O9" s="20"/>
      <c r="P9" s="54"/>
      <c r="Q9" s="25" t="s">
        <v>23</v>
      </c>
      <c r="R9" s="79"/>
      <c r="S9" s="80"/>
    </row>
    <row r="10" ht="189" customHeight="1" spans="1:19">
      <c r="A10" s="23">
        <v>3</v>
      </c>
      <c r="B10" s="24" t="s">
        <v>44</v>
      </c>
      <c r="C10" s="25" t="s">
        <v>26</v>
      </c>
      <c r="D10" s="24" t="s">
        <v>45</v>
      </c>
      <c r="E10" s="26">
        <f t="shared" ref="E10:E13" si="5">F10+G10+H10</f>
        <v>450</v>
      </c>
      <c r="F10" s="26">
        <v>200</v>
      </c>
      <c r="G10" s="26">
        <v>200</v>
      </c>
      <c r="H10" s="26">
        <v>50</v>
      </c>
      <c r="I10" s="24" t="s">
        <v>46</v>
      </c>
      <c r="J10" s="56" t="s">
        <v>47</v>
      </c>
      <c r="K10" s="56">
        <v>50</v>
      </c>
      <c r="L10" s="56">
        <v>5</v>
      </c>
      <c r="M10" s="56">
        <v>12</v>
      </c>
      <c r="N10" s="24" t="s">
        <v>48</v>
      </c>
      <c r="O10" s="25" t="s">
        <v>49</v>
      </c>
      <c r="P10" s="25" t="s">
        <v>50</v>
      </c>
      <c r="Q10" s="25" t="s">
        <v>23</v>
      </c>
      <c r="R10" s="81" t="s">
        <v>33</v>
      </c>
      <c r="S10" s="83" t="s">
        <v>51</v>
      </c>
    </row>
    <row r="11" ht="151" customHeight="1" spans="1:19">
      <c r="A11" s="23">
        <v>4</v>
      </c>
      <c r="B11" s="24" t="s">
        <v>52</v>
      </c>
      <c r="C11" s="25" t="s">
        <v>26</v>
      </c>
      <c r="D11" s="24" t="s">
        <v>53</v>
      </c>
      <c r="E11" s="26">
        <f>F11+H11+G11</f>
        <v>500</v>
      </c>
      <c r="F11" s="26">
        <v>430</v>
      </c>
      <c r="G11" s="26">
        <v>0</v>
      </c>
      <c r="H11" s="26">
        <v>70</v>
      </c>
      <c r="I11" s="24" t="s">
        <v>54</v>
      </c>
      <c r="J11" s="56" t="s">
        <v>55</v>
      </c>
      <c r="K11" s="56">
        <v>53</v>
      </c>
      <c r="L11" s="56">
        <v>5</v>
      </c>
      <c r="M11" s="56">
        <v>10</v>
      </c>
      <c r="N11" s="24" t="s">
        <v>56</v>
      </c>
      <c r="O11" s="25" t="s">
        <v>57</v>
      </c>
      <c r="P11" s="25" t="s">
        <v>58</v>
      </c>
      <c r="Q11" s="25" t="s">
        <v>23</v>
      </c>
      <c r="R11" s="81" t="s">
        <v>33</v>
      </c>
      <c r="S11" s="83" t="s">
        <v>59</v>
      </c>
    </row>
    <row r="12" ht="158" customHeight="1" spans="1:19">
      <c r="A12" s="23">
        <v>5</v>
      </c>
      <c r="B12" s="24" t="s">
        <v>60</v>
      </c>
      <c r="C12" s="25" t="s">
        <v>26</v>
      </c>
      <c r="D12" s="24" t="s">
        <v>61</v>
      </c>
      <c r="E12" s="26">
        <f>F12+G12+H12</f>
        <v>699</v>
      </c>
      <c r="F12" s="26">
        <v>649</v>
      </c>
      <c r="G12" s="26">
        <v>0</v>
      </c>
      <c r="H12" s="26">
        <v>50</v>
      </c>
      <c r="I12" s="24" t="s">
        <v>62</v>
      </c>
      <c r="J12" s="56" t="s">
        <v>63</v>
      </c>
      <c r="K12" s="56">
        <v>81</v>
      </c>
      <c r="L12" s="56">
        <v>5</v>
      </c>
      <c r="M12" s="56">
        <v>11</v>
      </c>
      <c r="N12" s="24" t="s">
        <v>64</v>
      </c>
      <c r="O12" s="25" t="s">
        <v>65</v>
      </c>
      <c r="P12" s="25" t="s">
        <v>66</v>
      </c>
      <c r="Q12" s="25" t="s">
        <v>23</v>
      </c>
      <c r="R12" s="25" t="s">
        <v>67</v>
      </c>
      <c r="S12" s="83" t="s">
        <v>68</v>
      </c>
    </row>
    <row r="13" ht="165" customHeight="1" spans="1:19">
      <c r="A13" s="23">
        <v>6</v>
      </c>
      <c r="B13" s="24" t="s">
        <v>69</v>
      </c>
      <c r="C13" s="25" t="s">
        <v>26</v>
      </c>
      <c r="D13" s="24" t="s">
        <v>70</v>
      </c>
      <c r="E13" s="26">
        <f>F13+G13+H13</f>
        <v>1500</v>
      </c>
      <c r="F13" s="26">
        <v>1065</v>
      </c>
      <c r="G13" s="26">
        <v>435</v>
      </c>
      <c r="H13" s="26">
        <v>0</v>
      </c>
      <c r="I13" s="24" t="s">
        <v>71</v>
      </c>
      <c r="J13" s="56" t="s">
        <v>72</v>
      </c>
      <c r="K13" s="56">
        <v>187</v>
      </c>
      <c r="L13" s="56">
        <v>5</v>
      </c>
      <c r="M13" s="56">
        <v>18</v>
      </c>
      <c r="N13" s="24" t="s">
        <v>73</v>
      </c>
      <c r="O13" s="25" t="s">
        <v>74</v>
      </c>
      <c r="P13" s="25" t="s">
        <v>75</v>
      </c>
      <c r="Q13" s="25" t="s">
        <v>23</v>
      </c>
      <c r="R13" s="81" t="s">
        <v>33</v>
      </c>
      <c r="S13" s="83" t="s">
        <v>76</v>
      </c>
    </row>
    <row r="14" ht="178" customHeight="1" spans="1:19">
      <c r="A14" s="23">
        <v>7</v>
      </c>
      <c r="B14" s="24" t="s">
        <v>77</v>
      </c>
      <c r="C14" s="25" t="s">
        <v>26</v>
      </c>
      <c r="D14" s="27" t="s">
        <v>78</v>
      </c>
      <c r="E14" s="28">
        <v>632</v>
      </c>
      <c r="F14" s="28">
        <v>482</v>
      </c>
      <c r="G14" s="28">
        <v>150</v>
      </c>
      <c r="H14" s="28">
        <v>0</v>
      </c>
      <c r="I14" s="29" t="s">
        <v>79</v>
      </c>
      <c r="J14" s="58" t="s">
        <v>63</v>
      </c>
      <c r="K14" s="58">
        <v>79</v>
      </c>
      <c r="L14" s="58">
        <v>5</v>
      </c>
      <c r="M14" s="58">
        <v>5</v>
      </c>
      <c r="N14" s="30" t="s">
        <v>80</v>
      </c>
      <c r="O14" s="30" t="s">
        <v>81</v>
      </c>
      <c r="P14" s="30" t="s">
        <v>82</v>
      </c>
      <c r="Q14" s="30" t="s">
        <v>23</v>
      </c>
      <c r="R14" s="30" t="s">
        <v>83</v>
      </c>
      <c r="S14" s="84" t="s">
        <v>84</v>
      </c>
    </row>
    <row r="15" ht="143" customHeight="1" spans="1:19">
      <c r="A15" s="23">
        <v>8</v>
      </c>
      <c r="B15" s="24" t="s">
        <v>85</v>
      </c>
      <c r="C15" s="25" t="s">
        <v>26</v>
      </c>
      <c r="D15" s="24" t="s">
        <v>86</v>
      </c>
      <c r="E15" s="26">
        <v>100</v>
      </c>
      <c r="F15" s="26">
        <v>100</v>
      </c>
      <c r="G15" s="26">
        <v>0</v>
      </c>
      <c r="H15" s="26">
        <v>0</v>
      </c>
      <c r="I15" s="24" t="s">
        <v>87</v>
      </c>
      <c r="J15" s="56">
        <v>15</v>
      </c>
      <c r="K15" s="56">
        <v>500</v>
      </c>
      <c r="L15" s="56">
        <v>10</v>
      </c>
      <c r="M15" s="56">
        <v>18</v>
      </c>
      <c r="N15" s="24" t="s">
        <v>88</v>
      </c>
      <c r="O15" s="25" t="s">
        <v>89</v>
      </c>
      <c r="P15" s="25" t="s">
        <v>23</v>
      </c>
      <c r="Q15" s="25" t="s">
        <v>23</v>
      </c>
      <c r="R15" s="81" t="s">
        <v>33</v>
      </c>
      <c r="S15" s="82" t="s">
        <v>90</v>
      </c>
    </row>
    <row r="16" ht="30" customHeight="1" spans="1:19">
      <c r="A16" s="20" t="s">
        <v>91</v>
      </c>
      <c r="B16" s="21"/>
      <c r="C16" s="20"/>
      <c r="D16" s="21"/>
      <c r="E16" s="22">
        <f t="shared" ref="E16:H16" si="6">E17+E18+E19+E20</f>
        <v>200</v>
      </c>
      <c r="F16" s="22">
        <f t="shared" si="6"/>
        <v>200</v>
      </c>
      <c r="G16" s="22">
        <f t="shared" si="6"/>
        <v>0</v>
      </c>
      <c r="H16" s="22">
        <f t="shared" si="6"/>
        <v>0</v>
      </c>
      <c r="I16" s="22"/>
      <c r="J16" s="59">
        <v>166</v>
      </c>
      <c r="K16" s="59">
        <f t="shared" ref="K16:M16" si="7">K17+K18+K19+K20</f>
        <v>1141</v>
      </c>
      <c r="L16" s="59">
        <f t="shared" si="7"/>
        <v>991</v>
      </c>
      <c r="M16" s="59">
        <f t="shared" si="7"/>
        <v>35</v>
      </c>
      <c r="N16" s="60"/>
      <c r="O16" s="20"/>
      <c r="P16" s="54"/>
      <c r="Q16" s="25" t="s">
        <v>23</v>
      </c>
      <c r="R16" s="79"/>
      <c r="S16" s="80"/>
    </row>
    <row r="17" ht="99" customHeight="1" spans="1:19">
      <c r="A17" s="25">
        <v>9</v>
      </c>
      <c r="B17" s="24" t="s">
        <v>92</v>
      </c>
      <c r="C17" s="25" t="s">
        <v>26</v>
      </c>
      <c r="D17" s="24" t="s">
        <v>93</v>
      </c>
      <c r="E17" s="26">
        <v>126</v>
      </c>
      <c r="F17" s="26">
        <v>126</v>
      </c>
      <c r="G17" s="26">
        <v>0</v>
      </c>
      <c r="H17" s="26">
        <v>0</v>
      </c>
      <c r="I17" s="24" t="s">
        <v>94</v>
      </c>
      <c r="J17" s="56">
        <v>166</v>
      </c>
      <c r="K17" s="56">
        <v>431</v>
      </c>
      <c r="L17" s="56">
        <v>431</v>
      </c>
      <c r="M17" s="56">
        <v>0</v>
      </c>
      <c r="N17" s="24" t="s">
        <v>95</v>
      </c>
      <c r="O17" s="25" t="s">
        <v>96</v>
      </c>
      <c r="P17" s="25" t="s">
        <v>23</v>
      </c>
      <c r="Q17" s="25" t="s">
        <v>23</v>
      </c>
      <c r="R17" s="81" t="s">
        <v>33</v>
      </c>
      <c r="S17" s="82" t="s">
        <v>97</v>
      </c>
    </row>
    <row r="18" ht="94" customHeight="1" spans="1:19">
      <c r="A18" s="25">
        <v>10</v>
      </c>
      <c r="B18" s="24" t="s">
        <v>98</v>
      </c>
      <c r="C18" s="25" t="s">
        <v>26</v>
      </c>
      <c r="D18" s="25" t="s">
        <v>99</v>
      </c>
      <c r="E18" s="26">
        <v>20</v>
      </c>
      <c r="F18" s="26">
        <v>20</v>
      </c>
      <c r="G18" s="26">
        <v>0</v>
      </c>
      <c r="H18" s="26">
        <v>0</v>
      </c>
      <c r="I18" s="24" t="s">
        <v>100</v>
      </c>
      <c r="J18" s="56">
        <v>35</v>
      </c>
      <c r="K18" s="56">
        <v>150</v>
      </c>
      <c r="L18" s="56">
        <v>0</v>
      </c>
      <c r="M18" s="56">
        <v>20</v>
      </c>
      <c r="N18" s="24" t="s">
        <v>101</v>
      </c>
      <c r="O18" s="25" t="s">
        <v>102</v>
      </c>
      <c r="P18" s="25" t="s">
        <v>23</v>
      </c>
      <c r="Q18" s="25" t="s">
        <v>23</v>
      </c>
      <c r="R18" s="81" t="s">
        <v>33</v>
      </c>
      <c r="S18" s="82" t="s">
        <v>103</v>
      </c>
    </row>
    <row r="19" ht="93" customHeight="1" spans="1:19">
      <c r="A19" s="25">
        <v>11</v>
      </c>
      <c r="B19" s="29" t="s">
        <v>104</v>
      </c>
      <c r="C19" s="30" t="s">
        <v>26</v>
      </c>
      <c r="D19" s="29" t="s">
        <v>105</v>
      </c>
      <c r="E19" s="28">
        <v>26</v>
      </c>
      <c r="F19" s="28">
        <v>26</v>
      </c>
      <c r="G19" s="28">
        <v>0</v>
      </c>
      <c r="H19" s="28">
        <v>0</v>
      </c>
      <c r="I19" s="29" t="s">
        <v>106</v>
      </c>
      <c r="J19" s="58" t="s">
        <v>107</v>
      </c>
      <c r="K19" s="58">
        <v>60</v>
      </c>
      <c r="L19" s="58">
        <v>60</v>
      </c>
      <c r="M19" s="58">
        <v>10</v>
      </c>
      <c r="N19" s="29" t="s">
        <v>108</v>
      </c>
      <c r="O19" s="30" t="s">
        <v>109</v>
      </c>
      <c r="P19" s="30" t="s">
        <v>23</v>
      </c>
      <c r="Q19" s="30" t="s">
        <v>23</v>
      </c>
      <c r="R19" s="30" t="s">
        <v>67</v>
      </c>
      <c r="S19" s="84" t="s">
        <v>110</v>
      </c>
    </row>
    <row r="20" ht="90" customHeight="1" spans="1:19">
      <c r="A20" s="25">
        <v>12</v>
      </c>
      <c r="B20" s="29" t="s">
        <v>111</v>
      </c>
      <c r="C20" s="30" t="s">
        <v>26</v>
      </c>
      <c r="D20" s="30" t="s">
        <v>112</v>
      </c>
      <c r="E20" s="28">
        <v>28</v>
      </c>
      <c r="F20" s="28">
        <v>28</v>
      </c>
      <c r="G20" s="28">
        <v>0</v>
      </c>
      <c r="H20" s="28">
        <v>0</v>
      </c>
      <c r="I20" s="29" t="s">
        <v>113</v>
      </c>
      <c r="J20" s="58" t="s">
        <v>107</v>
      </c>
      <c r="K20" s="58">
        <v>500</v>
      </c>
      <c r="L20" s="58">
        <v>500</v>
      </c>
      <c r="M20" s="58">
        <v>5</v>
      </c>
      <c r="N20" s="30" t="s">
        <v>108</v>
      </c>
      <c r="O20" s="30" t="s">
        <v>109</v>
      </c>
      <c r="P20" s="30" t="s">
        <v>23</v>
      </c>
      <c r="Q20" s="30" t="s">
        <v>23</v>
      </c>
      <c r="R20" s="30" t="s">
        <v>67</v>
      </c>
      <c r="S20" s="84" t="s">
        <v>114</v>
      </c>
    </row>
    <row r="21" ht="28" customHeight="1" spans="1:19">
      <c r="A21" s="20" t="s">
        <v>115</v>
      </c>
      <c r="B21" s="21"/>
      <c r="C21" s="20"/>
      <c r="D21" s="21"/>
      <c r="E21" s="22">
        <f t="shared" ref="E21:H21" si="8">SUM(E22:E25)</f>
        <v>403.9</v>
      </c>
      <c r="F21" s="22">
        <f t="shared" si="8"/>
        <v>403.9</v>
      </c>
      <c r="G21" s="22">
        <f t="shared" si="8"/>
        <v>0</v>
      </c>
      <c r="H21" s="22">
        <f t="shared" si="8"/>
        <v>0</v>
      </c>
      <c r="I21" s="55"/>
      <c r="J21" s="53">
        <v>166</v>
      </c>
      <c r="K21" s="53">
        <v>21843</v>
      </c>
      <c r="L21" s="53">
        <f>SUM(L22:L25)</f>
        <v>0</v>
      </c>
      <c r="M21" s="53">
        <f>SUM(M22:M25)</f>
        <v>21843</v>
      </c>
      <c r="N21" s="54"/>
      <c r="O21" s="20"/>
      <c r="P21" s="54"/>
      <c r="Q21" s="25" t="s">
        <v>23</v>
      </c>
      <c r="R21" s="79"/>
      <c r="S21" s="80"/>
    </row>
    <row r="22" ht="101" customHeight="1" spans="1:19">
      <c r="A22" s="23">
        <v>13</v>
      </c>
      <c r="B22" s="24" t="s">
        <v>116</v>
      </c>
      <c r="C22" s="25" t="s">
        <v>117</v>
      </c>
      <c r="D22" s="24" t="s">
        <v>118</v>
      </c>
      <c r="E22" s="26">
        <v>350</v>
      </c>
      <c r="F22" s="26">
        <v>350</v>
      </c>
      <c r="G22" s="26">
        <v>0</v>
      </c>
      <c r="H22" s="26">
        <v>0</v>
      </c>
      <c r="I22" s="24" t="s">
        <v>119</v>
      </c>
      <c r="J22" s="53">
        <v>166</v>
      </c>
      <c r="K22" s="53">
        <v>21843</v>
      </c>
      <c r="L22" s="53">
        <v>0</v>
      </c>
      <c r="M22" s="53">
        <v>21843</v>
      </c>
      <c r="N22" s="24" t="s">
        <v>120</v>
      </c>
      <c r="O22" s="25" t="s">
        <v>121</v>
      </c>
      <c r="P22" s="25" t="s">
        <v>122</v>
      </c>
      <c r="Q22" s="25" t="s">
        <v>23</v>
      </c>
      <c r="R22" s="81" t="s">
        <v>33</v>
      </c>
      <c r="S22" s="82" t="s">
        <v>123</v>
      </c>
    </row>
    <row r="23" ht="102" customHeight="1" spans="1:19">
      <c r="A23" s="23">
        <v>14</v>
      </c>
      <c r="B23" s="24" t="s">
        <v>124</v>
      </c>
      <c r="C23" s="25" t="s">
        <v>26</v>
      </c>
      <c r="D23" s="25" t="s">
        <v>125</v>
      </c>
      <c r="E23" s="31">
        <v>23.5</v>
      </c>
      <c r="F23" s="31">
        <v>23.5</v>
      </c>
      <c r="G23" s="31">
        <v>0</v>
      </c>
      <c r="H23" s="31">
        <v>0</v>
      </c>
      <c r="I23" s="61" t="s">
        <v>100</v>
      </c>
      <c r="J23" s="62">
        <v>8</v>
      </c>
      <c r="K23" s="56">
        <v>30</v>
      </c>
      <c r="L23" s="56">
        <v>0</v>
      </c>
      <c r="M23" s="56">
        <v>0</v>
      </c>
      <c r="N23" s="24" t="s">
        <v>126</v>
      </c>
      <c r="O23" s="25" t="s">
        <v>127</v>
      </c>
      <c r="P23" s="25" t="s">
        <v>23</v>
      </c>
      <c r="Q23" s="25" t="s">
        <v>23</v>
      </c>
      <c r="R23" s="81" t="s">
        <v>33</v>
      </c>
      <c r="S23" s="82" t="s">
        <v>128</v>
      </c>
    </row>
    <row r="24" ht="101" customHeight="1" spans="1:19">
      <c r="A24" s="23">
        <v>15</v>
      </c>
      <c r="B24" s="24" t="s">
        <v>129</v>
      </c>
      <c r="C24" s="25" t="s">
        <v>26</v>
      </c>
      <c r="D24" s="25" t="s">
        <v>130</v>
      </c>
      <c r="E24" s="31">
        <v>28</v>
      </c>
      <c r="F24" s="31">
        <v>28</v>
      </c>
      <c r="G24" s="31">
        <v>0</v>
      </c>
      <c r="H24" s="31">
        <v>0</v>
      </c>
      <c r="I24" s="61" t="s">
        <v>100</v>
      </c>
      <c r="J24" s="62">
        <v>8</v>
      </c>
      <c r="K24" s="56">
        <v>10</v>
      </c>
      <c r="L24" s="56">
        <v>0</v>
      </c>
      <c r="M24" s="56">
        <v>0</v>
      </c>
      <c r="N24" s="24" t="s">
        <v>126</v>
      </c>
      <c r="O24" s="25" t="s">
        <v>127</v>
      </c>
      <c r="P24" s="25" t="s">
        <v>23</v>
      </c>
      <c r="Q24" s="25" t="s">
        <v>23</v>
      </c>
      <c r="R24" s="81" t="s">
        <v>33</v>
      </c>
      <c r="S24" s="82" t="s">
        <v>128</v>
      </c>
    </row>
    <row r="25" ht="95" customHeight="1" spans="1:19">
      <c r="A25" s="23">
        <v>16</v>
      </c>
      <c r="B25" s="24" t="s">
        <v>131</v>
      </c>
      <c r="C25" s="25" t="s">
        <v>26</v>
      </c>
      <c r="D25" s="32" t="s">
        <v>132</v>
      </c>
      <c r="E25" s="31">
        <v>2.4</v>
      </c>
      <c r="F25" s="31">
        <v>2.4</v>
      </c>
      <c r="G25" s="31">
        <v>0</v>
      </c>
      <c r="H25" s="31">
        <v>0</v>
      </c>
      <c r="I25" s="63" t="s">
        <v>133</v>
      </c>
      <c r="J25" s="62">
        <v>0</v>
      </c>
      <c r="K25" s="56">
        <v>4</v>
      </c>
      <c r="L25" s="56">
        <v>0</v>
      </c>
      <c r="M25" s="56">
        <v>0</v>
      </c>
      <c r="N25" s="24" t="s">
        <v>134</v>
      </c>
      <c r="O25" s="25" t="s">
        <v>127</v>
      </c>
      <c r="P25" s="25" t="s">
        <v>23</v>
      </c>
      <c r="Q25" s="25" t="s">
        <v>23</v>
      </c>
      <c r="R25" s="81" t="s">
        <v>33</v>
      </c>
      <c r="S25" s="82" t="s">
        <v>135</v>
      </c>
    </row>
    <row r="26" ht="26" customHeight="1" spans="1:19">
      <c r="A26" s="20" t="s">
        <v>136</v>
      </c>
      <c r="B26" s="21"/>
      <c r="C26" s="20"/>
      <c r="D26" s="21"/>
      <c r="E26" s="22">
        <f t="shared" ref="E26:H26" si="9">SUM(E27:E29)</f>
        <v>58.1</v>
      </c>
      <c r="F26" s="22">
        <f t="shared" si="9"/>
        <v>58.1</v>
      </c>
      <c r="G26" s="22">
        <f t="shared" si="9"/>
        <v>0</v>
      </c>
      <c r="H26" s="22">
        <f t="shared" si="9"/>
        <v>0</v>
      </c>
      <c r="I26" s="55"/>
      <c r="J26" s="53">
        <f t="shared" ref="J26:M26" si="10">SUM(J27:J29)</f>
        <v>3</v>
      </c>
      <c r="K26" s="53">
        <f t="shared" si="10"/>
        <v>24</v>
      </c>
      <c r="L26" s="53">
        <f t="shared" si="10"/>
        <v>0</v>
      </c>
      <c r="M26" s="53">
        <f t="shared" si="10"/>
        <v>0</v>
      </c>
      <c r="N26" s="54"/>
      <c r="O26" s="20"/>
      <c r="P26" s="54"/>
      <c r="Q26" s="25" t="s">
        <v>23</v>
      </c>
      <c r="R26" s="79"/>
      <c r="S26" s="80"/>
    </row>
    <row r="27" ht="102" customHeight="1" spans="1:19">
      <c r="A27" s="23">
        <v>17</v>
      </c>
      <c r="B27" s="24" t="s">
        <v>137</v>
      </c>
      <c r="C27" s="25" t="s">
        <v>26</v>
      </c>
      <c r="D27" s="24" t="s">
        <v>138</v>
      </c>
      <c r="E27" s="26">
        <v>28</v>
      </c>
      <c r="F27" s="26">
        <v>28</v>
      </c>
      <c r="G27" s="26">
        <v>0</v>
      </c>
      <c r="H27" s="26">
        <v>0</v>
      </c>
      <c r="I27" s="24" t="s">
        <v>139</v>
      </c>
      <c r="J27" s="56">
        <v>1</v>
      </c>
      <c r="K27" s="56">
        <v>8</v>
      </c>
      <c r="L27" s="56">
        <v>0</v>
      </c>
      <c r="M27" s="56">
        <v>0</v>
      </c>
      <c r="N27" s="24" t="s">
        <v>101</v>
      </c>
      <c r="O27" s="25" t="s">
        <v>102</v>
      </c>
      <c r="P27" s="25" t="s">
        <v>23</v>
      </c>
      <c r="Q27" s="25" t="s">
        <v>23</v>
      </c>
      <c r="R27" s="81" t="s">
        <v>33</v>
      </c>
      <c r="S27" s="82" t="s">
        <v>140</v>
      </c>
    </row>
    <row r="28" ht="93" customHeight="1" spans="1:19">
      <c r="A28" s="23">
        <v>18</v>
      </c>
      <c r="B28" s="24" t="s">
        <v>141</v>
      </c>
      <c r="C28" s="25" t="s">
        <v>26</v>
      </c>
      <c r="D28" s="33" t="s">
        <v>142</v>
      </c>
      <c r="E28" s="26">
        <v>8.1</v>
      </c>
      <c r="F28" s="26">
        <v>8.1</v>
      </c>
      <c r="G28" s="26">
        <v>0</v>
      </c>
      <c r="H28" s="26">
        <v>0</v>
      </c>
      <c r="I28" s="24" t="s">
        <v>139</v>
      </c>
      <c r="J28" s="56">
        <v>1</v>
      </c>
      <c r="K28" s="56">
        <v>8</v>
      </c>
      <c r="L28" s="56">
        <v>0</v>
      </c>
      <c r="M28" s="56">
        <v>0</v>
      </c>
      <c r="N28" s="24" t="s">
        <v>120</v>
      </c>
      <c r="O28" s="25" t="s">
        <v>121</v>
      </c>
      <c r="P28" s="25" t="s">
        <v>23</v>
      </c>
      <c r="Q28" s="25" t="s">
        <v>23</v>
      </c>
      <c r="R28" s="81" t="s">
        <v>33</v>
      </c>
      <c r="S28" s="85" t="s">
        <v>143</v>
      </c>
    </row>
    <row r="29" ht="102" customHeight="1" spans="1:19">
      <c r="A29" s="23">
        <v>19</v>
      </c>
      <c r="B29" s="24" t="s">
        <v>144</v>
      </c>
      <c r="C29" s="25" t="s">
        <v>26</v>
      </c>
      <c r="D29" s="24" t="s">
        <v>145</v>
      </c>
      <c r="E29" s="34">
        <v>22</v>
      </c>
      <c r="F29" s="34">
        <v>22</v>
      </c>
      <c r="G29" s="34">
        <v>0</v>
      </c>
      <c r="H29" s="34">
        <v>0</v>
      </c>
      <c r="I29" s="24" t="s">
        <v>100</v>
      </c>
      <c r="J29" s="56">
        <v>1</v>
      </c>
      <c r="K29" s="56">
        <v>8</v>
      </c>
      <c r="L29" s="56">
        <v>0</v>
      </c>
      <c r="M29" s="56">
        <v>0</v>
      </c>
      <c r="N29" s="24" t="s">
        <v>134</v>
      </c>
      <c r="O29" s="25" t="s">
        <v>127</v>
      </c>
      <c r="P29" s="25" t="s">
        <v>23</v>
      </c>
      <c r="Q29" s="25" t="s">
        <v>23</v>
      </c>
      <c r="R29" s="81" t="s">
        <v>33</v>
      </c>
      <c r="S29" s="85" t="s">
        <v>146</v>
      </c>
    </row>
    <row r="30" ht="18" customHeight="1" spans="1:19">
      <c r="A30" s="35" t="s">
        <v>147</v>
      </c>
      <c r="B30" s="36"/>
      <c r="C30" s="35"/>
      <c r="D30" s="36"/>
      <c r="E30" s="37">
        <v>42</v>
      </c>
      <c r="F30" s="37">
        <v>42</v>
      </c>
      <c r="G30" s="37">
        <v>0</v>
      </c>
      <c r="H30" s="37">
        <v>0</v>
      </c>
      <c r="I30" s="64"/>
      <c r="J30" s="65">
        <v>0</v>
      </c>
      <c r="K30" s="65">
        <v>0</v>
      </c>
      <c r="L30" s="65">
        <v>0</v>
      </c>
      <c r="M30" s="65">
        <v>0</v>
      </c>
      <c r="N30" s="66"/>
      <c r="O30" s="67"/>
      <c r="P30" s="66"/>
      <c r="Q30" s="25" t="s">
        <v>23</v>
      </c>
      <c r="R30" s="86"/>
      <c r="S30" s="87"/>
    </row>
    <row r="31" ht="120" customHeight="1" spans="1:19">
      <c r="A31" s="23">
        <v>20</v>
      </c>
      <c r="B31" s="38" t="s">
        <v>148</v>
      </c>
      <c r="C31" s="39" t="s">
        <v>26</v>
      </c>
      <c r="D31" s="40" t="s">
        <v>149</v>
      </c>
      <c r="E31" s="41">
        <v>42</v>
      </c>
      <c r="F31" s="41">
        <v>42</v>
      </c>
      <c r="G31" s="41">
        <v>0</v>
      </c>
      <c r="H31" s="41">
        <v>0</v>
      </c>
      <c r="I31" s="68" t="s">
        <v>150</v>
      </c>
      <c r="J31" s="69">
        <v>0</v>
      </c>
      <c r="K31" s="69">
        <v>0</v>
      </c>
      <c r="L31" s="69">
        <v>0</v>
      </c>
      <c r="M31" s="69">
        <v>0</v>
      </c>
      <c r="N31" s="70" t="s">
        <v>151</v>
      </c>
      <c r="O31" s="71" t="s">
        <v>152</v>
      </c>
      <c r="P31" s="70" t="s">
        <v>23</v>
      </c>
      <c r="Q31" s="25" t="s">
        <v>23</v>
      </c>
      <c r="R31" s="88" t="s">
        <v>33</v>
      </c>
      <c r="S31" s="89" t="s">
        <v>153</v>
      </c>
    </row>
    <row r="32" ht="43" customHeight="1" spans="1:19">
      <c r="A32" s="42" t="s">
        <v>154</v>
      </c>
      <c r="B32" s="43"/>
      <c r="C32" s="43"/>
      <c r="D32" s="43"/>
      <c r="E32" s="43"/>
      <c r="F32" s="43"/>
      <c r="G32" s="43"/>
      <c r="H32" s="43"/>
      <c r="I32" s="43"/>
      <c r="J32" s="43"/>
      <c r="K32" s="43"/>
      <c r="L32" s="43"/>
      <c r="M32" s="43"/>
      <c r="N32" s="43"/>
      <c r="O32" s="43"/>
      <c r="P32" s="43"/>
      <c r="Q32" s="43"/>
      <c r="R32" s="43"/>
      <c r="S32" s="90"/>
    </row>
    <row r="33" ht="43" customHeight="1" spans="1:19">
      <c r="A33" s="42" t="s">
        <v>155</v>
      </c>
      <c r="B33" s="43"/>
      <c r="C33" s="43"/>
      <c r="D33" s="43"/>
      <c r="E33" s="43"/>
      <c r="F33" s="43"/>
      <c r="G33" s="43"/>
      <c r="H33" s="43"/>
      <c r="I33" s="43"/>
      <c r="J33" s="43"/>
      <c r="K33" s="43"/>
      <c r="L33" s="43"/>
      <c r="M33" s="43"/>
      <c r="N33" s="43"/>
      <c r="O33" s="43"/>
      <c r="P33" s="43"/>
      <c r="Q33" s="43"/>
      <c r="R33" s="43"/>
      <c r="S33" s="90"/>
    </row>
    <row r="34" ht="42" customHeight="1" spans="1:19">
      <c r="A34" s="42" t="s">
        <v>156</v>
      </c>
      <c r="B34" s="43"/>
      <c r="C34" s="43"/>
      <c r="D34" s="43"/>
      <c r="E34" s="43"/>
      <c r="F34" s="43"/>
      <c r="G34" s="43"/>
      <c r="H34" s="43"/>
      <c r="I34" s="43"/>
      <c r="J34" s="43"/>
      <c r="K34" s="43"/>
      <c r="L34" s="43"/>
      <c r="M34" s="43"/>
      <c r="N34" s="43"/>
      <c r="O34" s="43"/>
      <c r="P34" s="43"/>
      <c r="Q34" s="43"/>
      <c r="R34" s="43"/>
      <c r="S34" s="90"/>
    </row>
    <row r="35" ht="112" customHeight="1"/>
  </sheetData>
  <mergeCells count="14">
    <mergeCell ref="A1:S1"/>
    <mergeCell ref="A2:S2"/>
    <mergeCell ref="A3:D3"/>
    <mergeCell ref="R3:S3"/>
    <mergeCell ref="A5:D5"/>
    <mergeCell ref="A6:D6"/>
    <mergeCell ref="A9:D9"/>
    <mergeCell ref="A16:D16"/>
    <mergeCell ref="A21:D21"/>
    <mergeCell ref="A26:D26"/>
    <mergeCell ref="A30:D30"/>
    <mergeCell ref="A32:S32"/>
    <mergeCell ref="A33:S33"/>
    <mergeCell ref="A34:S34"/>
  </mergeCells>
  <pageMargins left="0.118055555555556" right="0.118055555555556" top="0.590277777777778" bottom="0.590277777777778" header="0.298611111111111" footer="0.298611111111111"/>
  <pageSetup paperSize="8" scale="70" fitToHeight="0" orientation="landscape" useFirstPageNumber="1"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4444</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zhaoxi</dc:creator>
  <cp:lastModifiedBy>心存正气</cp:lastModifiedBy>
  <dcterms:created xsi:type="dcterms:W3CDTF">2020-02-10T08:20:00Z</dcterms:created>
  <dcterms:modified xsi:type="dcterms:W3CDTF">2020-04-23T07:55:26Z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