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256" windowHeight="12996" tabRatio="777"/>
  </bookViews>
  <sheets>
    <sheet name="附件" sheetId="1" r:id="rId1"/>
    <sheet name="石家庄市" sheetId="2" r:id="rId2"/>
    <sheet name="唐山市" sheetId="3" r:id="rId3"/>
    <sheet name="秦皇岛市" sheetId="4" r:id="rId4"/>
    <sheet name="邯郸" sheetId="5" r:id="rId5"/>
    <sheet name="邢台" sheetId="6" r:id="rId6"/>
    <sheet name="保定" sheetId="7" r:id="rId7"/>
    <sheet name="张家口市" sheetId="8" r:id="rId8"/>
    <sheet name="承德市" sheetId="9" r:id="rId9"/>
    <sheet name="沧州 " sheetId="10" r:id="rId10"/>
    <sheet name="廊坊" sheetId="11" r:id="rId11"/>
    <sheet name="衡水" sheetId="12" r:id="rId12"/>
    <sheet name="雄安新区" sheetId="13" r:id="rId13"/>
  </sheets>
  <calcPr calcId="145621" iterateCount="1"/>
</workbook>
</file>

<file path=xl/calcChain.xml><?xml version="1.0" encoding="utf-8"?>
<calcChain xmlns="http://schemas.openxmlformats.org/spreadsheetml/2006/main">
  <c r="F27" i="13" l="1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1" i="13"/>
  <c r="F10" i="13"/>
  <c r="F9" i="13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1" i="12"/>
  <c r="F10" i="12"/>
  <c r="E10" i="12"/>
  <c r="F9" i="12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1" i="11"/>
  <c r="F10" i="11"/>
  <c r="F9" i="11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1" i="10"/>
  <c r="F10" i="10"/>
  <c r="F9" i="10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1" i="9"/>
  <c r="F10" i="9"/>
  <c r="E10" i="9"/>
  <c r="F10" i="1" s="1"/>
  <c r="F9" i="9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1" i="8"/>
  <c r="F10" i="8"/>
  <c r="F9" i="8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F10" i="7"/>
  <c r="F9" i="7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/>
  <c r="F10" i="6"/>
  <c r="F9" i="6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E15" i="5"/>
  <c r="F14" i="5"/>
  <c r="F13" i="5"/>
  <c r="F11" i="5"/>
  <c r="F10" i="5"/>
  <c r="E10" i="5"/>
  <c r="F9" i="5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28" i="2"/>
  <c r="F27" i="2"/>
  <c r="F26" i="2"/>
  <c r="F25" i="2"/>
  <c r="F24" i="2"/>
  <c r="F23" i="2"/>
  <c r="F22" i="2"/>
  <c r="I21" i="2"/>
  <c r="F21" i="2"/>
  <c r="F20" i="2"/>
  <c r="F19" i="2"/>
  <c r="F18" i="2"/>
  <c r="F17" i="2"/>
  <c r="F16" i="2"/>
  <c r="E16" i="2"/>
  <c r="F14" i="2"/>
  <c r="F13" i="2"/>
  <c r="F11" i="2"/>
  <c r="F10" i="2"/>
  <c r="F9" i="2"/>
  <c r="C6" i="2"/>
  <c r="X6" i="1" s="1"/>
  <c r="W19" i="1"/>
  <c r="F19" i="1"/>
  <c r="W18" i="1"/>
  <c r="F18" i="1"/>
  <c r="W17" i="1"/>
  <c r="F17" i="1"/>
  <c r="W16" i="1"/>
  <c r="F16" i="1"/>
  <c r="W14" i="1"/>
  <c r="F14" i="1"/>
  <c r="W13" i="1"/>
  <c r="F13" i="1"/>
  <c r="W11" i="1"/>
  <c r="F11" i="1"/>
  <c r="S10" i="1"/>
  <c r="P10" i="1"/>
  <c r="L10" i="1"/>
  <c r="W9" i="1"/>
  <c r="F9" i="1"/>
  <c r="W6" i="1"/>
  <c r="F6" i="1"/>
  <c r="W10" i="1" l="1"/>
</calcChain>
</file>

<file path=xl/sharedStrings.xml><?xml version="1.0" encoding="utf-8"?>
<sst xmlns="http://schemas.openxmlformats.org/spreadsheetml/2006/main" count="734" uniqueCount="144">
  <si>
    <r>
      <rPr>
        <sz val="10"/>
        <color indexed="8"/>
        <rFont val="方正仿宋_GBK"/>
        <family val="4"/>
        <charset val="134"/>
      </rPr>
      <t>专项名称</t>
    </r>
  </si>
  <si>
    <r>
      <rPr>
        <sz val="10"/>
        <color indexed="8"/>
        <rFont val="方正仿宋_GBK"/>
        <family val="4"/>
        <charset val="134"/>
      </rPr>
      <t>车辆购置税收入补助地方资金</t>
    </r>
  </si>
  <si>
    <r>
      <rPr>
        <sz val="10"/>
        <color indexed="8"/>
        <rFont val="方正仿宋_GBK"/>
        <family val="4"/>
        <charset val="134"/>
      </rPr>
      <t>省级主管部门</t>
    </r>
  </si>
  <si>
    <r>
      <rPr>
        <sz val="10"/>
        <color indexed="8"/>
        <rFont val="方正仿宋_GBK"/>
        <family val="4"/>
        <charset val="134"/>
      </rPr>
      <t>河北省交通运输厅</t>
    </r>
  </si>
  <si>
    <r>
      <rPr>
        <sz val="10"/>
        <color indexed="8"/>
        <rFont val="方正仿宋_GBK"/>
        <family val="4"/>
        <charset val="134"/>
      </rPr>
      <t>本次下达中央财政资金：（万元）</t>
    </r>
  </si>
  <si>
    <r>
      <rPr>
        <sz val="10"/>
        <color rgb="FF000000"/>
        <rFont val="方正仿宋_GBK"/>
        <family val="4"/>
        <charset val="134"/>
      </rPr>
      <t>年度目标（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方正仿宋_GBK"/>
        <family val="4"/>
        <charset val="134"/>
      </rPr>
      <t>）</t>
    </r>
  </si>
  <si>
    <r>
      <rPr>
        <sz val="10"/>
        <color indexed="8"/>
        <rFont val="方正仿宋_GBK"/>
        <family val="4"/>
        <charset val="134"/>
      </rPr>
      <t>完成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方正仿宋_GBK"/>
        <family val="4"/>
        <charset val="134"/>
      </rPr>
      <t>十四五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方正仿宋_GBK"/>
        <family val="4"/>
        <charset val="134"/>
      </rPr>
      <t>现代综合交通运输体系发展规划范围内的综合交通、公路、水运等年度建设任务</t>
    </r>
  </si>
  <si>
    <r>
      <rPr>
        <sz val="10"/>
        <color indexed="8"/>
        <rFont val="方正仿宋_GBK"/>
        <family val="4"/>
        <charset val="134"/>
      </rPr>
      <t>绩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方正仿宋_GBK"/>
        <family val="4"/>
        <charset val="134"/>
      </rPr>
      <t>效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方正仿宋_GBK"/>
        <family val="4"/>
        <charset val="134"/>
      </rPr>
      <t>目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方正仿宋_GBK"/>
        <family val="4"/>
        <charset val="134"/>
      </rPr>
      <t>标</t>
    </r>
  </si>
  <si>
    <r>
      <rPr>
        <sz val="10"/>
        <color indexed="8"/>
        <rFont val="方正仿宋_GBK"/>
        <family val="4"/>
        <charset val="134"/>
      </rPr>
      <t>一级指标</t>
    </r>
  </si>
  <si>
    <r>
      <rPr>
        <sz val="10"/>
        <color indexed="8"/>
        <rFont val="方正仿宋_GBK"/>
        <family val="4"/>
        <charset val="134"/>
      </rPr>
      <t>二级指标</t>
    </r>
  </si>
  <si>
    <r>
      <rPr>
        <sz val="10"/>
        <color indexed="8"/>
        <rFont val="方正仿宋_GBK"/>
        <family val="4"/>
        <charset val="134"/>
      </rPr>
      <t>三级指标</t>
    </r>
  </si>
  <si>
    <r>
      <rPr>
        <sz val="10"/>
        <color indexed="8"/>
        <rFont val="方正仿宋_GBK"/>
        <family val="4"/>
        <charset val="134"/>
      </rPr>
      <t>指标值</t>
    </r>
  </si>
  <si>
    <r>
      <rPr>
        <sz val="10"/>
        <color indexed="8"/>
        <rFont val="方正仿宋_GBK"/>
        <family val="4"/>
        <charset val="134"/>
      </rPr>
      <t>产出指标</t>
    </r>
  </si>
  <si>
    <r>
      <rPr>
        <sz val="10"/>
        <color indexed="8"/>
        <rFont val="方正仿宋_GBK"/>
        <family val="4"/>
        <charset val="134"/>
      </rPr>
      <t>数量指标</t>
    </r>
  </si>
  <si>
    <r>
      <rPr>
        <sz val="10"/>
        <color indexed="8"/>
        <rFont val="方正仿宋_GBK"/>
        <family val="4"/>
        <charset val="134"/>
      </rPr>
      <t>支持高速公路建设（公里）</t>
    </r>
  </si>
  <si>
    <r>
      <rPr>
        <sz val="10"/>
        <color indexed="8"/>
        <rFont val="方正仿宋_GBK"/>
        <family val="4"/>
        <charset val="134"/>
      </rPr>
      <t>支持普通国道建设（公里）</t>
    </r>
  </si>
  <si>
    <t>支持普通省道建设（公里）</t>
  </si>
  <si>
    <t>支持公路安全提升工程项目（个）</t>
  </si>
  <si>
    <t>危旧桥（危隧）改造项目（个）</t>
  </si>
  <si>
    <r>
      <rPr>
        <sz val="10"/>
        <color indexed="8"/>
        <rFont val="方正仿宋_GBK"/>
        <family val="4"/>
        <charset val="134"/>
      </rPr>
      <t>支持沿海港口公共基础设施建设项目（个）</t>
    </r>
  </si>
  <si>
    <t>支持城市实施国家综合货运枢纽补链强链（个）</t>
  </si>
  <si>
    <t>年度全社会新改建普通省道里程（公里）</t>
  </si>
  <si>
    <r>
      <rPr>
        <sz val="10"/>
        <color indexed="8"/>
        <rFont val="方正仿宋_GBK"/>
        <family val="4"/>
        <charset val="134"/>
      </rPr>
      <t>年度全社会建设改造农村公路里程（公里）</t>
    </r>
  </si>
  <si>
    <r>
      <rPr>
        <sz val="10"/>
        <color indexed="8"/>
        <rFont val="方正仿宋_GBK"/>
        <family val="4"/>
        <charset val="134"/>
      </rPr>
      <t>年度全社会新增通三级及以上公路乡镇个数（个）</t>
    </r>
  </si>
  <si>
    <r>
      <rPr>
        <sz val="10"/>
        <color indexed="8"/>
        <rFont val="方正仿宋_GBK"/>
        <family val="4"/>
        <charset val="134"/>
      </rPr>
      <t>年度全社会新增通硬化路较大人口规模自然村个数（个）</t>
    </r>
  </si>
  <si>
    <r>
      <rPr>
        <sz val="10"/>
        <color indexed="8"/>
        <rFont val="方正仿宋_GBK"/>
        <family val="4"/>
        <charset val="134"/>
      </rPr>
      <t>质量指标</t>
    </r>
  </si>
  <si>
    <r>
      <rPr>
        <sz val="10"/>
        <color indexed="8"/>
        <rFont val="方正仿宋_GBK"/>
        <family val="4"/>
        <charset val="134"/>
      </rPr>
      <t>资金使用合规性</t>
    </r>
  </si>
  <si>
    <r>
      <rPr>
        <sz val="10"/>
        <color indexed="8"/>
        <rFont val="方正仿宋_GBK"/>
        <family val="4"/>
        <charset val="134"/>
      </rPr>
      <t>是</t>
    </r>
  </si>
  <si>
    <r>
      <rPr>
        <sz val="10"/>
        <color indexed="8"/>
        <rFont val="方正仿宋_GBK"/>
        <family val="4"/>
        <charset val="134"/>
      </rPr>
      <t>完工项目验收合格率</t>
    </r>
  </si>
  <si>
    <r>
      <rPr>
        <sz val="10"/>
        <color indexed="8"/>
        <rFont val="方正仿宋_GBK"/>
        <family val="4"/>
        <charset val="134"/>
      </rPr>
      <t>时效指标</t>
    </r>
  </si>
  <si>
    <r>
      <rPr>
        <sz val="10"/>
        <color indexed="8"/>
        <rFont val="方正仿宋_GBK"/>
        <family val="4"/>
        <charset val="134"/>
      </rPr>
      <t>按期完成投资</t>
    </r>
  </si>
  <si>
    <r>
      <rPr>
        <sz val="10"/>
        <color indexed="8"/>
        <rFont val="方正仿宋_GBK"/>
        <family val="4"/>
        <charset val="134"/>
      </rPr>
      <t>效益指标</t>
    </r>
  </si>
  <si>
    <r>
      <rPr>
        <sz val="10"/>
        <color indexed="8"/>
        <rFont val="方正仿宋_GBK"/>
        <family val="4"/>
        <charset val="134"/>
      </rPr>
      <t>经济效益指标</t>
    </r>
  </si>
  <si>
    <r>
      <rPr>
        <sz val="10"/>
        <color indexed="8"/>
        <rFont val="方正仿宋_GBK"/>
        <family val="4"/>
        <charset val="134"/>
      </rPr>
      <t>对经济发展的促进作用</t>
    </r>
  </si>
  <si>
    <r>
      <rPr>
        <sz val="10"/>
        <color indexed="8"/>
        <rFont val="方正仿宋_GBK"/>
        <family val="4"/>
        <charset val="134"/>
      </rPr>
      <t>明显</t>
    </r>
  </si>
  <si>
    <r>
      <rPr>
        <sz val="10"/>
        <color indexed="8"/>
        <rFont val="方正仿宋_GBK"/>
        <family val="4"/>
        <charset val="134"/>
      </rPr>
      <t>社会效益指标</t>
    </r>
  </si>
  <si>
    <r>
      <rPr>
        <sz val="10"/>
        <color indexed="8"/>
        <rFont val="方正仿宋_GBK"/>
        <family val="4"/>
        <charset val="134"/>
      </rPr>
      <t>基本公共服务水平</t>
    </r>
  </si>
  <si>
    <r>
      <rPr>
        <sz val="10"/>
        <color indexed="8"/>
        <rFont val="方正仿宋_GBK"/>
        <family val="4"/>
        <charset val="134"/>
      </rPr>
      <t>提升</t>
    </r>
  </si>
  <si>
    <r>
      <rPr>
        <sz val="10"/>
        <color indexed="8"/>
        <rFont val="方正仿宋_GBK"/>
        <family val="4"/>
        <charset val="134"/>
      </rPr>
      <t>公路安全水平</t>
    </r>
  </si>
  <si>
    <r>
      <rPr>
        <sz val="10"/>
        <color indexed="8"/>
        <rFont val="方正仿宋_GBK"/>
        <family val="4"/>
        <charset val="134"/>
      </rPr>
      <t>生态效益指标</t>
    </r>
  </si>
  <si>
    <r>
      <rPr>
        <sz val="10"/>
        <color indexed="8"/>
        <rFont val="方正仿宋_GBK"/>
        <family val="4"/>
        <charset val="134"/>
      </rPr>
      <t>交通建设符合环评审批要求</t>
    </r>
  </si>
  <si>
    <r>
      <rPr>
        <sz val="10"/>
        <color indexed="8"/>
        <rFont val="方正仿宋_GBK"/>
        <family val="4"/>
        <charset val="134"/>
      </rPr>
      <t>符合</t>
    </r>
  </si>
  <si>
    <r>
      <rPr>
        <sz val="10"/>
        <color indexed="8"/>
        <rFont val="方正仿宋_GBK"/>
        <family val="4"/>
        <charset val="134"/>
      </rPr>
      <t>可持续影响指标</t>
    </r>
  </si>
  <si>
    <t>新改建项目适应未来一定时期内交通需求</t>
  </si>
  <si>
    <r>
      <rPr>
        <sz val="10"/>
        <color indexed="8"/>
        <rFont val="方正仿宋_GBK"/>
        <family val="4"/>
        <charset val="134"/>
      </rPr>
      <t>满意度指标</t>
    </r>
  </si>
  <si>
    <r>
      <rPr>
        <sz val="10"/>
        <color indexed="8"/>
        <rFont val="方正仿宋_GBK"/>
        <family val="4"/>
        <charset val="134"/>
      </rPr>
      <t>服务对象满意度指标</t>
    </r>
  </si>
  <si>
    <r>
      <rPr>
        <sz val="10"/>
        <color indexed="8"/>
        <rFont val="方正仿宋_GBK"/>
        <family val="4"/>
        <charset val="134"/>
      </rPr>
      <t>改善通行服务水平群众满意度</t>
    </r>
  </si>
  <si>
    <t>≥80%</t>
  </si>
  <si>
    <r>
      <rPr>
        <sz val="10"/>
        <color indexed="8"/>
        <rFont val="方正仿宋_GBK"/>
        <family val="4"/>
        <charset val="134"/>
      </rPr>
      <t>地区：石家庄市</t>
    </r>
  </si>
  <si>
    <t>第一批</t>
  </si>
  <si>
    <t>第二批</t>
  </si>
  <si>
    <t>石</t>
  </si>
  <si>
    <r>
      <rPr>
        <sz val="10"/>
        <color indexed="8"/>
        <rFont val="方正仿宋_GBK"/>
        <family val="4"/>
        <charset val="134"/>
      </rPr>
      <t>年度目标（</t>
    </r>
    <r>
      <rPr>
        <sz val="10"/>
        <color indexed="8"/>
        <rFont val="Times New Roman"/>
        <family val="1"/>
      </rPr>
      <t>2023</t>
    </r>
    <r>
      <rPr>
        <sz val="10"/>
        <color indexed="8"/>
        <rFont val="方正仿宋_GBK"/>
        <family val="4"/>
        <charset val="134"/>
      </rPr>
      <t>）</t>
    </r>
  </si>
  <si>
    <t>唐</t>
  </si>
  <si>
    <t>秦</t>
  </si>
  <si>
    <t>邯郸</t>
  </si>
  <si>
    <t>邢台</t>
  </si>
  <si>
    <r>
      <rPr>
        <sz val="10"/>
        <color indexed="8"/>
        <rFont val="方正仿宋_GBK"/>
        <family val="4"/>
        <charset val="134"/>
      </rPr>
      <t>支持普通省道建设（公里）</t>
    </r>
  </si>
  <si>
    <t>保</t>
  </si>
  <si>
    <r>
      <rPr>
        <sz val="10"/>
        <color indexed="8"/>
        <rFont val="方正仿宋_GBK"/>
        <family val="4"/>
        <charset val="134"/>
      </rPr>
      <t>支持公路安全提升工程项目（个）</t>
    </r>
  </si>
  <si>
    <t>张</t>
  </si>
  <si>
    <r>
      <rPr>
        <sz val="10"/>
        <color indexed="8"/>
        <rFont val="方正仿宋_GBK"/>
        <family val="4"/>
        <charset val="134"/>
      </rPr>
      <t>危旧桥（危隧）改造项目（个）</t>
    </r>
  </si>
  <si>
    <t>承德</t>
  </si>
  <si>
    <t>沧州</t>
  </si>
  <si>
    <r>
      <rPr>
        <sz val="10"/>
        <color indexed="8"/>
        <rFont val="方正仿宋_GBK"/>
        <family val="4"/>
        <charset val="134"/>
      </rPr>
      <t>支持城市实施国家综合货运枢纽补链强链（个）</t>
    </r>
  </si>
  <si>
    <r>
      <rPr>
        <sz val="10"/>
        <color indexed="8"/>
        <rFont val="方正仿宋_GBK"/>
        <family val="4"/>
        <charset val="134"/>
      </rPr>
      <t>年度全社会新改建普通省道里程（公里）</t>
    </r>
  </si>
  <si>
    <t>廊坊</t>
  </si>
  <si>
    <t>衡水</t>
  </si>
  <si>
    <t>雄安</t>
  </si>
  <si>
    <t>定</t>
  </si>
  <si>
    <t>辛</t>
  </si>
  <si>
    <r>
      <rPr>
        <sz val="10"/>
        <color rgb="FF000000"/>
        <rFont val="方正仿宋_GBK"/>
        <family val="4"/>
        <charset val="134"/>
      </rPr>
      <t>新改建项目适应未来一定时期内交通需求</t>
    </r>
  </si>
  <si>
    <r>
      <rPr>
        <sz val="10"/>
        <color indexed="8"/>
        <rFont val="方正仿宋_GBK"/>
        <family val="4"/>
        <charset val="134"/>
      </rPr>
      <t>地区：唐山市</t>
    </r>
  </si>
  <si>
    <t>5.7</t>
  </si>
  <si>
    <r>
      <rPr>
        <sz val="10"/>
        <color indexed="8"/>
        <rFont val="方正仿宋_GBK"/>
        <family val="4"/>
        <charset val="134"/>
      </rPr>
      <t>新改建项目适应未来一定时期内交通需求</t>
    </r>
  </si>
  <si>
    <t>地区：秦皇岛市</t>
  </si>
  <si>
    <t>专项名称</t>
  </si>
  <si>
    <t>车辆购置税收入补助地方资金</t>
  </si>
  <si>
    <t>省级主管部门</t>
  </si>
  <si>
    <t>河北省交通运输厅</t>
  </si>
  <si>
    <t>本次下达中央财政资金：（万元）</t>
  </si>
  <si>
    <t>一级指标</t>
  </si>
  <si>
    <t>二级指标</t>
  </si>
  <si>
    <t>三级指标</t>
  </si>
  <si>
    <t>指标值</t>
  </si>
  <si>
    <t>产出指标</t>
  </si>
  <si>
    <t>数量指标</t>
  </si>
  <si>
    <t>支持高速公路建设（公里）</t>
  </si>
  <si>
    <t>支持普通国道建设（公里）</t>
  </si>
  <si>
    <t>支持沿海港口公共基础设施建设项目（个）</t>
  </si>
  <si>
    <t>年度全社会建设改造农村公路里程（公里）</t>
  </si>
  <si>
    <t>年度全社会新增通三级及以上公路乡镇个数（个）</t>
  </si>
  <si>
    <t>年度全社会新增通硬化路较大人口规模自然村个数（个）</t>
  </si>
  <si>
    <t>质量指标</t>
  </si>
  <si>
    <t>资金使用合规性</t>
  </si>
  <si>
    <t>是</t>
  </si>
  <si>
    <t>完工项目验收合格率</t>
  </si>
  <si>
    <t>时效指标</t>
  </si>
  <si>
    <t>按期完成投资</t>
  </si>
  <si>
    <t>效益指标</t>
  </si>
  <si>
    <t>经济效益指标</t>
  </si>
  <si>
    <t>对经济发展的促进作用</t>
  </si>
  <si>
    <t>明显</t>
  </si>
  <si>
    <t>社会效益指标</t>
  </si>
  <si>
    <t>基本公共服务水平</t>
  </si>
  <si>
    <t>提升</t>
  </si>
  <si>
    <t>公路安全水平</t>
  </si>
  <si>
    <t>生态效益指标</t>
  </si>
  <si>
    <t>交通建设符合环评审批要求</t>
  </si>
  <si>
    <t>符合</t>
  </si>
  <si>
    <t>可持续影响指标</t>
  </si>
  <si>
    <t>满意度指标</t>
  </si>
  <si>
    <t>服务对象满意度指标</t>
  </si>
  <si>
    <t>改善通行服务水平群众满意度</t>
  </si>
  <si>
    <t>地区：邯郸市</t>
  </si>
  <si>
    <t>地区：邢台市</t>
  </si>
  <si>
    <r>
      <rPr>
        <sz val="10"/>
        <color indexed="8"/>
        <rFont val="方正仿宋_GBK"/>
        <family val="4"/>
        <charset val="134"/>
      </rPr>
      <t>地区：保定市</t>
    </r>
  </si>
  <si>
    <r>
      <rPr>
        <sz val="10"/>
        <color indexed="8"/>
        <rFont val="方正仿宋_GBK"/>
        <family val="4"/>
        <charset val="134"/>
      </rPr>
      <t>地区：张家口市</t>
    </r>
  </si>
  <si>
    <r>
      <rPr>
        <sz val="10"/>
        <color indexed="8"/>
        <rFont val="方正仿宋_GBK"/>
        <family val="4"/>
        <charset val="134"/>
      </rPr>
      <t>地区：承德市</t>
    </r>
  </si>
  <si>
    <r>
      <rPr>
        <sz val="10"/>
        <color indexed="8"/>
        <rFont val="方正仿宋_GBK"/>
        <family val="4"/>
        <charset val="134"/>
      </rPr>
      <t>地区：沧州市</t>
    </r>
  </si>
  <si>
    <r>
      <rPr>
        <sz val="10"/>
        <color indexed="8"/>
        <rFont val="方正仿宋_GBK"/>
        <family val="4"/>
        <charset val="134"/>
      </rPr>
      <t>地区：廊坊市</t>
    </r>
  </si>
  <si>
    <r>
      <rPr>
        <sz val="10"/>
        <color indexed="8"/>
        <rFont val="方正仿宋_GBK"/>
        <family val="4"/>
        <charset val="134"/>
      </rPr>
      <t>地区：衡水市</t>
    </r>
  </si>
  <si>
    <r>
      <rPr>
        <sz val="10"/>
        <color indexed="8"/>
        <rFont val="方正仿宋_GBK"/>
        <family val="4"/>
        <charset val="134"/>
      </rPr>
      <t>地区：雄安新区</t>
    </r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</si>
  <si>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4-1</t>
    </r>
    <phoneticPr fontId="11" type="noConversion"/>
  </si>
  <si>
    <t>地区：全省</t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</si>
  <si>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4-2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</si>
  <si>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4-3</t>
    </r>
    <phoneticPr fontId="11" type="noConversion"/>
  </si>
  <si>
    <t>支持普通国道建设（公里）</t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</si>
  <si>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4-4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</si>
  <si>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4-5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</si>
  <si>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4-6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</si>
  <si>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4-7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</si>
  <si>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4-8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</si>
  <si>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4-9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</si>
  <si>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4-10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</si>
  <si>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4-11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</si>
  <si>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4-12</t>
    </r>
    <phoneticPr fontId="11" type="noConversion"/>
  </si>
  <si>
    <r>
      <rPr>
        <sz val="14"/>
        <color rgb="FF000000"/>
        <rFont val="方正黑体_GBK"/>
        <family val="4"/>
        <charset val="134"/>
      </rPr>
      <t>附件</t>
    </r>
    <r>
      <rPr>
        <sz val="14"/>
        <color rgb="FF000000"/>
        <rFont val="Times New Roman"/>
        <family val="1"/>
      </rPr>
      <t>4-13</t>
    </r>
    <phoneticPr fontId="11" type="noConversion"/>
  </si>
  <si>
    <t>改善通行服务水平群众满意度</t>
    <phoneticPr fontId="11" type="noConversion"/>
  </si>
  <si>
    <t>基本公共服务水平</t>
    <phoneticPr fontId="11" type="noConversion"/>
  </si>
  <si>
    <t>经济效益指标</t>
    <phoneticPr fontId="11" type="noConversion"/>
  </si>
  <si>
    <t>车辆购置税收入补助地方资金</t>
    <phoneticPr fontId="11" type="noConversion"/>
  </si>
  <si>
    <t>注：本表绩效指标为年度汇总指标，包括本次下达的资金，以及2023年第一批资金及2022年提前下达2023年第一批资金的绩效指标。</t>
    <phoneticPr fontId="11" type="noConversion"/>
  </si>
  <si>
    <t>2023年第二批车辆购置税收入补助地方资金绩效目标表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</si>
</sst>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8" x14ac:knownFonts="1">
    <font>
      <sz val="11"/>
      <color indexed="8"/>
      <name val="宋体"/>
      <charset val="134"/>
    </font>
    <font>
      <sz val="10"/>
      <color indexed="8"/>
      <name val="方正仿宋_GBK"/>
      <family val="4"/>
      <charset val="134"/>
    </font>
    <font>
      <sz val="10"/>
      <color indexed="8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方正黑体_GBK"/>
      <family val="4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11"/>
      <color indexed="8"/>
      <name val="Times New Roman"/>
      <family val="1"/>
    </font>
    <font>
      <sz val="10"/>
      <color rgb="FF000000"/>
      <name val="方正仿宋_GBK"/>
      <family val="4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Times New Roman"/>
      <family val="1"/>
    </font>
    <font>
      <sz val="14"/>
      <color rgb="FF000000"/>
      <name val="方正黑体_GBK"/>
      <family val="4"/>
      <charset val="134"/>
    </font>
    <font>
      <sz val="14"/>
      <color indexed="8"/>
      <name val="Times New Roman"/>
      <family val="1"/>
    </font>
    <font>
      <sz val="16"/>
      <color rgb="FF000000"/>
      <name val="方正小标宋_GBK"/>
      <family val="4"/>
      <charset val="134"/>
    </font>
    <font>
      <sz val="16"/>
      <color indexed="8"/>
      <name val="方正小标宋_GBK"/>
      <family val="4"/>
      <charset val="134"/>
    </font>
    <font>
      <sz val="10"/>
      <color indexed="8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" fillId="2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</cellXfs>
  <cellStyles count="2">
    <cellStyle name="常规" xfId="0" builtinId="0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zoomScaleNormal="100" workbookViewId="0">
      <selection activeCell="AE10" sqref="AE10"/>
    </sheetView>
  </sheetViews>
  <sheetFormatPr defaultColWidth="9" defaultRowHeight="13.8" x14ac:dyDescent="0.25"/>
  <cols>
    <col min="1" max="1" width="6" style="23" customWidth="1"/>
    <col min="2" max="2" width="12.6640625" style="23" customWidth="1"/>
    <col min="3" max="3" width="18" style="23" customWidth="1"/>
    <col min="4" max="4" width="35.88671875" style="23" customWidth="1"/>
    <col min="5" max="5" width="8.88671875" style="23" customWidth="1"/>
    <col min="6" max="8" width="9" style="23" hidden="1" customWidth="1"/>
    <col min="9" max="15" width="5.77734375" style="23" hidden="1" customWidth="1"/>
    <col min="16" max="16" width="6.77734375" style="23" hidden="1" customWidth="1"/>
    <col min="17" max="22" width="5.77734375" style="23" hidden="1" customWidth="1"/>
    <col min="23" max="23" width="8.109375" style="23" hidden="1" customWidth="1"/>
    <col min="24" max="24" width="5.77734375" style="23" hidden="1" customWidth="1"/>
    <col min="25" max="28" width="5.77734375" style="23" customWidth="1"/>
    <col min="29" max="16384" width="9" style="23"/>
  </cols>
  <sheetData>
    <row r="1" spans="1:24" ht="25.5" customHeight="1" x14ac:dyDescent="0.25">
      <c r="A1" s="29" t="s">
        <v>123</v>
      </c>
      <c r="B1" s="30"/>
    </row>
    <row r="2" spans="1:24" ht="32.4" customHeight="1" x14ac:dyDescent="0.25">
      <c r="A2" s="31" t="s">
        <v>143</v>
      </c>
      <c r="B2" s="32"/>
      <c r="C2" s="32"/>
      <c r="D2" s="32"/>
      <c r="E2" s="32"/>
    </row>
    <row r="3" spans="1:24" s="22" customFormat="1" ht="25.5" customHeight="1" x14ac:dyDescent="0.25">
      <c r="A3" s="33" t="s">
        <v>124</v>
      </c>
      <c r="B3" s="34"/>
      <c r="C3" s="34"/>
      <c r="D3" s="3"/>
      <c r="E3" s="3"/>
    </row>
    <row r="4" spans="1:24" s="19" customFormat="1" ht="25.5" customHeight="1" x14ac:dyDescent="0.25">
      <c r="A4" s="35" t="s">
        <v>0</v>
      </c>
      <c r="B4" s="35"/>
      <c r="C4" s="36" t="s">
        <v>141</v>
      </c>
      <c r="D4" s="35"/>
      <c r="E4" s="35"/>
      <c r="I4" s="19">
        <v>411692</v>
      </c>
      <c r="J4" s="19">
        <v>105395</v>
      </c>
    </row>
    <row r="5" spans="1:24" s="19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24" s="19" customFormat="1" ht="25.5" customHeight="1" x14ac:dyDescent="0.25">
      <c r="A6" s="37" t="s">
        <v>4</v>
      </c>
      <c r="B6" s="35"/>
      <c r="C6" s="35">
        <v>105395</v>
      </c>
      <c r="D6" s="35"/>
      <c r="E6" s="35"/>
      <c r="F6" s="19" t="e">
        <f>石家庄市!C6+承德市!C6+张家口市!C6+秦皇岛市!C6+唐山市!C6+廊坊!C6+保定!C6+'沧州 '!C6+衡水!C6+邢台!C6+邯郸!C6+#REF!+#REF!+雄安新区!C6+#REF!</f>
        <v>#REF!</v>
      </c>
      <c r="I6" s="25">
        <v>30659</v>
      </c>
      <c r="J6" s="25">
        <v>42205</v>
      </c>
      <c r="K6" s="19">
        <v>1128</v>
      </c>
      <c r="L6" s="19">
        <v>84305</v>
      </c>
      <c r="M6" s="19">
        <v>14703</v>
      </c>
      <c r="N6" s="19">
        <v>37802</v>
      </c>
      <c r="O6" s="19">
        <v>23704</v>
      </c>
      <c r="P6" s="19">
        <v>183982</v>
      </c>
      <c r="Q6" s="19">
        <v>20138</v>
      </c>
      <c r="R6" s="19">
        <v>22795</v>
      </c>
      <c r="S6" s="19">
        <v>31706</v>
      </c>
      <c r="T6" s="19">
        <v>301</v>
      </c>
      <c r="U6" s="19">
        <v>460</v>
      </c>
      <c r="V6" s="19">
        <v>187</v>
      </c>
      <c r="W6" s="19">
        <f t="shared" ref="W6" si="0">SUM(I6:V6)</f>
        <v>494075</v>
      </c>
      <c r="X6" s="19">
        <f>C6-W6</f>
        <v>-388680</v>
      </c>
    </row>
    <row r="7" spans="1:24" s="19" customFormat="1" ht="25.5" customHeight="1" x14ac:dyDescent="0.25">
      <c r="A7" s="45" t="s">
        <v>5</v>
      </c>
      <c r="B7" s="35"/>
      <c r="C7" s="46" t="s">
        <v>6</v>
      </c>
      <c r="D7" s="47"/>
      <c r="E7" s="48"/>
      <c r="I7" s="25"/>
      <c r="J7" s="25"/>
    </row>
    <row r="8" spans="1:24" s="19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4" s="19" customFormat="1" ht="23.25" customHeight="1" x14ac:dyDescent="0.25">
      <c r="A9" s="35"/>
      <c r="B9" s="38" t="s">
        <v>12</v>
      </c>
      <c r="C9" s="39" t="s">
        <v>13</v>
      </c>
      <c r="D9" s="6" t="s">
        <v>14</v>
      </c>
      <c r="E9" s="7">
        <v>59</v>
      </c>
      <c r="F9" s="19" t="e">
        <f>石家庄市!E9+承德市!E9+张家口市!E9+秦皇岛市!E9+唐山市!E9+廊坊!E9+保定!E9+'沧州 '!E9+衡水!E9+邢台!E9+邯郸!E9+#REF!+#REF!+雄安新区!E9</f>
        <v>#REF!</v>
      </c>
      <c r="G9" s="19">
        <v>130600</v>
      </c>
      <c r="I9" s="25"/>
      <c r="J9" s="25"/>
      <c r="K9" s="25"/>
      <c r="L9" s="25"/>
      <c r="M9" s="25"/>
      <c r="N9" s="25"/>
      <c r="O9" s="25"/>
      <c r="P9" s="25">
        <v>59</v>
      </c>
      <c r="Q9" s="25"/>
      <c r="R9" s="25"/>
      <c r="S9" s="25"/>
      <c r="T9" s="25"/>
      <c r="U9" s="25"/>
      <c r="V9" s="25"/>
      <c r="W9" s="19">
        <f t="shared" ref="W9:W11" si="1">SUM(I9:V9)</f>
        <v>59</v>
      </c>
    </row>
    <row r="10" spans="1:24" s="19" customFormat="1" ht="23.25" customHeight="1" x14ac:dyDescent="0.25">
      <c r="A10" s="35"/>
      <c r="B10" s="38"/>
      <c r="C10" s="40"/>
      <c r="D10" s="6" t="s">
        <v>15</v>
      </c>
      <c r="E10" s="7">
        <v>251.81800000000001</v>
      </c>
      <c r="F10" s="19" t="e">
        <f>石家庄市!E10+承德市!E10+张家口市!E10+秦皇岛市!E10+唐山市!E10+廊坊!E10+保定!E10+'沧州 '!E10+衡水!E10+邢台!E10+邯郸!E10+#REF!+#REF!+雄安新区!E10</f>
        <v>#REF!</v>
      </c>
      <c r="G10" s="19">
        <v>109225</v>
      </c>
      <c r="I10" s="25">
        <v>10.577999999999999</v>
      </c>
      <c r="J10" s="25"/>
      <c r="K10" s="25"/>
      <c r="L10" s="25">
        <f>21.347+17.408+9.764</f>
        <v>48.519000000000005</v>
      </c>
      <c r="M10" s="25">
        <v>0</v>
      </c>
      <c r="N10" s="25">
        <v>15.746</v>
      </c>
      <c r="O10" s="25">
        <v>65.963999999999999</v>
      </c>
      <c r="P10" s="25">
        <f>24.6+28.386</f>
        <v>52.986000000000004</v>
      </c>
      <c r="Q10" s="25">
        <v>0</v>
      </c>
      <c r="R10" s="25">
        <v>11.6</v>
      </c>
      <c r="S10" s="25">
        <f>46.425</f>
        <v>46.424999999999997</v>
      </c>
      <c r="T10" s="25"/>
      <c r="U10" s="25"/>
      <c r="V10" s="25"/>
      <c r="W10" s="19">
        <f t="shared" si="1"/>
        <v>251.81799999999998</v>
      </c>
    </row>
    <row r="11" spans="1:24" s="19" customFormat="1" ht="23.25" customHeight="1" x14ac:dyDescent="0.25">
      <c r="A11" s="35"/>
      <c r="B11" s="38"/>
      <c r="C11" s="40"/>
      <c r="D11" s="15" t="s">
        <v>16</v>
      </c>
      <c r="E11" s="7">
        <v>24.388000000000002</v>
      </c>
      <c r="F11" s="19" t="e">
        <f>石家庄市!E11+承德市!E11+张家口市!E11+秦皇岛市!E11+唐山市!E11+廊坊!E11+保定!E11+'沧州 '!E11+衡水!E11+邢台!E11+邯郸!E11+#REF!+#REF!+雄安新区!E11</f>
        <v>#REF!</v>
      </c>
      <c r="G11" s="19">
        <v>20000</v>
      </c>
      <c r="I11" s="25"/>
      <c r="J11" s="25"/>
      <c r="K11" s="25"/>
      <c r="L11" s="25"/>
      <c r="M11" s="25"/>
      <c r="N11" s="25">
        <v>13.16</v>
      </c>
      <c r="O11" s="25"/>
      <c r="P11" s="25"/>
      <c r="Q11" s="25">
        <v>9.5939999999999994</v>
      </c>
      <c r="R11" s="25">
        <v>1.6339999999999999</v>
      </c>
      <c r="S11" s="25"/>
      <c r="T11" s="25"/>
      <c r="U11" s="25"/>
      <c r="V11" s="25"/>
      <c r="W11" s="19">
        <f t="shared" si="1"/>
        <v>24.387999999999998</v>
      </c>
    </row>
    <row r="12" spans="1:24" s="19" customFormat="1" ht="23.25" customHeight="1" x14ac:dyDescent="0.25">
      <c r="A12" s="35"/>
      <c r="B12" s="38"/>
      <c r="C12" s="40"/>
      <c r="D12" s="15" t="s">
        <v>17</v>
      </c>
      <c r="E12" s="4">
        <v>1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4" s="19" customFormat="1" ht="23.25" customHeight="1" x14ac:dyDescent="0.25">
      <c r="A13" s="35"/>
      <c r="B13" s="38"/>
      <c r="C13" s="40"/>
      <c r="D13" s="15" t="s">
        <v>18</v>
      </c>
      <c r="E13" s="4">
        <v>1</v>
      </c>
      <c r="F13" s="19" t="e">
        <f>石家庄市!E13+承德市!E13+张家口市!E13+秦皇岛市!E13+唐山市!E13+廊坊!E13+保定!E13+'沧州 '!E13+衡水!E13+邢台!E13+邯郸!E13+#REF!+#REF!+雄安新区!E13</f>
        <v>#REF!</v>
      </c>
      <c r="G13" s="19">
        <v>2788</v>
      </c>
      <c r="I13" s="25"/>
      <c r="J13" s="25"/>
      <c r="K13" s="25"/>
      <c r="L13" s="25"/>
      <c r="M13" s="25">
        <v>1</v>
      </c>
      <c r="N13" s="25"/>
      <c r="O13" s="25"/>
      <c r="P13" s="25"/>
      <c r="Q13" s="25"/>
      <c r="R13" s="25"/>
      <c r="S13" s="25"/>
      <c r="T13" s="25"/>
      <c r="U13" s="25"/>
      <c r="V13" s="25"/>
      <c r="W13" s="19">
        <f>SUM(I13:V13)</f>
        <v>1</v>
      </c>
    </row>
    <row r="14" spans="1:24" s="19" customFormat="1" ht="23.25" customHeight="1" x14ac:dyDescent="0.25">
      <c r="A14" s="35"/>
      <c r="B14" s="38"/>
      <c r="C14" s="40"/>
      <c r="D14" s="6" t="s">
        <v>19</v>
      </c>
      <c r="E14" s="4">
        <v>3</v>
      </c>
      <c r="F14" s="19" t="e">
        <f>石家庄市!E14+承德市!E14+张家口市!E14+秦皇岛市!E14+唐山市!E14+廊坊!E14+保定!E14+'沧州 '!E14+衡水!E14+邢台!E14+邯郸!E14+#REF!+#REF!+雄安新区!E14</f>
        <v>#REF!</v>
      </c>
      <c r="G14" s="19">
        <v>6000</v>
      </c>
      <c r="I14" s="25"/>
      <c r="J14" s="25">
        <v>2</v>
      </c>
      <c r="K14" s="25"/>
      <c r="L14" s="25"/>
      <c r="M14" s="25"/>
      <c r="N14" s="25"/>
      <c r="O14" s="25"/>
      <c r="P14" s="25"/>
      <c r="Q14" s="25">
        <v>1</v>
      </c>
      <c r="R14" s="25"/>
      <c r="S14" s="25"/>
      <c r="T14" s="25"/>
      <c r="U14" s="25"/>
      <c r="V14" s="25"/>
      <c r="W14" s="19">
        <f>SUM(I14:V14)</f>
        <v>3</v>
      </c>
    </row>
    <row r="15" spans="1:24" s="19" customFormat="1" ht="23.25" customHeight="1" x14ac:dyDescent="0.25">
      <c r="A15" s="35"/>
      <c r="B15" s="38"/>
      <c r="C15" s="40"/>
      <c r="D15" s="15" t="s">
        <v>20</v>
      </c>
      <c r="E15" s="5">
        <v>1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4" s="19" customFormat="1" ht="23.25" customHeight="1" x14ac:dyDescent="0.25">
      <c r="A16" s="35"/>
      <c r="B16" s="38"/>
      <c r="C16" s="40"/>
      <c r="D16" s="15" t="s">
        <v>21</v>
      </c>
      <c r="E16" s="4">
        <v>329.2</v>
      </c>
      <c r="F16" s="19" t="e">
        <f>石家庄市!E16+承德市!E15+张家口市!E15+秦皇岛市!E15+唐山市!E15+廊坊!E15+保定!E15+'沧州 '!E15+衡水!E15+邢台!E15+邯郸!E15+#REF!+#REF!+雄安新区!E15</f>
        <v>#REF!</v>
      </c>
      <c r="G16" s="19">
        <v>100070</v>
      </c>
      <c r="I16" s="25">
        <v>83.6</v>
      </c>
      <c r="J16" s="26">
        <v>5.7</v>
      </c>
      <c r="K16" s="25"/>
      <c r="L16" s="25">
        <v>108.9</v>
      </c>
      <c r="M16" s="25">
        <v>10</v>
      </c>
      <c r="N16" s="25">
        <v>12</v>
      </c>
      <c r="O16" s="25">
        <v>26</v>
      </c>
      <c r="P16" s="25">
        <v>44</v>
      </c>
      <c r="Q16" s="25">
        <v>17</v>
      </c>
      <c r="R16" s="25"/>
      <c r="S16" s="25">
        <v>22</v>
      </c>
      <c r="T16" s="25"/>
      <c r="U16" s="25"/>
      <c r="V16" s="25"/>
      <c r="W16" s="19">
        <f>SUM(I16:V16)</f>
        <v>329.2</v>
      </c>
    </row>
    <row r="17" spans="1:23" s="19" customFormat="1" ht="23.25" customHeight="1" x14ac:dyDescent="0.25">
      <c r="A17" s="35"/>
      <c r="B17" s="38"/>
      <c r="C17" s="40"/>
      <c r="D17" s="6" t="s">
        <v>22</v>
      </c>
      <c r="E17" s="4">
        <v>6000</v>
      </c>
      <c r="F17" s="19" t="e">
        <f>石家庄市!E17+承德市!E16+张家口市!E16+秦皇岛市!E16+唐山市!E16+廊坊!E16+保定!E16+'沧州 '!E16+衡水!E16+邢台!E16+邯郸!E16+#REF!+#REF!+雄安新区!E16</f>
        <v>#REF!</v>
      </c>
      <c r="G17" s="19">
        <v>43009</v>
      </c>
      <c r="I17" s="25">
        <v>576</v>
      </c>
      <c r="J17" s="25">
        <v>795</v>
      </c>
      <c r="K17" s="25">
        <v>204</v>
      </c>
      <c r="L17" s="25">
        <v>763</v>
      </c>
      <c r="M17" s="25">
        <v>819</v>
      </c>
      <c r="N17" s="25">
        <v>403</v>
      </c>
      <c r="O17" s="25">
        <v>382</v>
      </c>
      <c r="P17" s="25">
        <v>814</v>
      </c>
      <c r="Q17" s="25">
        <v>456</v>
      </c>
      <c r="R17" s="25">
        <v>227</v>
      </c>
      <c r="S17" s="25">
        <v>390</v>
      </c>
      <c r="T17" s="25">
        <v>97</v>
      </c>
      <c r="U17" s="25">
        <v>50</v>
      </c>
      <c r="V17" s="25">
        <v>24</v>
      </c>
      <c r="W17" s="19">
        <f>SUM(I17:V17)</f>
        <v>6000</v>
      </c>
    </row>
    <row r="18" spans="1:23" s="19" customFormat="1" ht="23.25" customHeight="1" x14ac:dyDescent="0.25">
      <c r="A18" s="35"/>
      <c r="B18" s="38"/>
      <c r="C18" s="40"/>
      <c r="D18" s="6" t="s">
        <v>23</v>
      </c>
      <c r="E18" s="4">
        <v>9</v>
      </c>
      <c r="F18" s="19" t="e">
        <f>石家庄市!E18+承德市!E17+张家口市!E17+秦皇岛市!E17+唐山市!E17+廊坊!E17+保定!E17+'沧州 '!E17+衡水!E17+邢台!E17+邯郸!E17+#REF!+#REF!+雄安新区!E17</f>
        <v>#REF!</v>
      </c>
      <c r="I18" s="25">
        <v>0</v>
      </c>
      <c r="J18" s="25">
        <v>0</v>
      </c>
      <c r="K18" s="25">
        <v>0</v>
      </c>
      <c r="L18" s="25">
        <v>1</v>
      </c>
      <c r="M18" s="25">
        <v>0</v>
      </c>
      <c r="N18" s="25">
        <v>0</v>
      </c>
      <c r="O18" s="25">
        <v>3</v>
      </c>
      <c r="P18" s="25">
        <v>1</v>
      </c>
      <c r="Q18" s="25">
        <v>4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19">
        <f>SUM(I18:V18)</f>
        <v>9</v>
      </c>
    </row>
    <row r="19" spans="1:23" s="19" customFormat="1" ht="23.25" customHeight="1" x14ac:dyDescent="0.25">
      <c r="A19" s="35"/>
      <c r="B19" s="38"/>
      <c r="C19" s="41"/>
      <c r="D19" s="6" t="s">
        <v>24</v>
      </c>
      <c r="E19" s="4">
        <v>65</v>
      </c>
      <c r="F19" s="19" t="e">
        <f>石家庄市!E19+承德市!E18+张家口市!E18+秦皇岛市!E18+唐山市!E18+廊坊!E18+保定!E18+'沧州 '!E18+衡水!E18+邢台!E18+邯郸!E18+#REF!+#REF!+雄安新区!E18</f>
        <v>#REF!</v>
      </c>
      <c r="I19" s="25">
        <v>2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62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19">
        <f>SUM(I19:V19)</f>
        <v>65</v>
      </c>
    </row>
    <row r="20" spans="1:23" s="19" customFormat="1" ht="23.25" customHeight="1" x14ac:dyDescent="0.25">
      <c r="A20" s="35"/>
      <c r="B20" s="38"/>
      <c r="C20" s="8" t="s">
        <v>25</v>
      </c>
      <c r="D20" s="6" t="s">
        <v>26</v>
      </c>
      <c r="E20" s="4" t="s">
        <v>27</v>
      </c>
    </row>
    <row r="21" spans="1:23" s="19" customFormat="1" ht="23.25" customHeight="1" x14ac:dyDescent="0.25">
      <c r="A21" s="35"/>
      <c r="B21" s="38"/>
      <c r="C21" s="8" t="s">
        <v>25</v>
      </c>
      <c r="D21" s="6" t="s">
        <v>28</v>
      </c>
      <c r="E21" s="9">
        <v>1</v>
      </c>
    </row>
    <row r="22" spans="1:23" s="19" customFormat="1" ht="23.25" customHeight="1" x14ac:dyDescent="0.25">
      <c r="A22" s="35"/>
      <c r="B22" s="38"/>
      <c r="C22" s="8" t="s">
        <v>29</v>
      </c>
      <c r="D22" s="6" t="s">
        <v>30</v>
      </c>
      <c r="E22" s="4" t="s">
        <v>27</v>
      </c>
    </row>
    <row r="23" spans="1:23" s="19" customFormat="1" ht="23.25" customHeight="1" x14ac:dyDescent="0.25">
      <c r="A23" s="35"/>
      <c r="B23" s="35" t="s">
        <v>31</v>
      </c>
      <c r="C23" s="15" t="s">
        <v>140</v>
      </c>
      <c r="D23" s="6" t="s">
        <v>33</v>
      </c>
      <c r="E23" s="4" t="s">
        <v>34</v>
      </c>
    </row>
    <row r="24" spans="1:23" s="19" customFormat="1" ht="23.25" customHeight="1" x14ac:dyDescent="0.25">
      <c r="A24" s="35"/>
      <c r="B24" s="35"/>
      <c r="C24" s="6" t="s">
        <v>35</v>
      </c>
      <c r="D24" s="15" t="s">
        <v>139</v>
      </c>
      <c r="E24" s="4" t="s">
        <v>37</v>
      </c>
    </row>
    <row r="25" spans="1:23" s="19" customFormat="1" ht="23.25" customHeight="1" x14ac:dyDescent="0.25">
      <c r="A25" s="35"/>
      <c r="B25" s="35"/>
      <c r="C25" s="6" t="s">
        <v>35</v>
      </c>
      <c r="D25" s="6" t="s">
        <v>38</v>
      </c>
      <c r="E25" s="4" t="s">
        <v>37</v>
      </c>
    </row>
    <row r="26" spans="1:23" s="19" customFormat="1" ht="23.25" customHeight="1" x14ac:dyDescent="0.25">
      <c r="A26" s="35"/>
      <c r="B26" s="35"/>
      <c r="C26" s="6" t="s">
        <v>39</v>
      </c>
      <c r="D26" s="6" t="s">
        <v>40</v>
      </c>
      <c r="E26" s="4" t="s">
        <v>41</v>
      </c>
    </row>
    <row r="27" spans="1:23" s="19" customFormat="1" ht="23.25" customHeight="1" x14ac:dyDescent="0.25">
      <c r="A27" s="35"/>
      <c r="B27" s="35"/>
      <c r="C27" s="6" t="s">
        <v>42</v>
      </c>
      <c r="D27" s="24" t="s">
        <v>43</v>
      </c>
      <c r="E27" s="9">
        <v>1</v>
      </c>
    </row>
    <row r="28" spans="1:23" s="19" customFormat="1" ht="23.25" customHeight="1" x14ac:dyDescent="0.25">
      <c r="A28" s="35"/>
      <c r="B28" s="4" t="s">
        <v>44</v>
      </c>
      <c r="C28" s="6" t="s">
        <v>45</v>
      </c>
      <c r="D28" s="15" t="s">
        <v>138</v>
      </c>
      <c r="E28" s="9" t="s">
        <v>47</v>
      </c>
    </row>
    <row r="29" spans="1:23" ht="35.1" customHeight="1" x14ac:dyDescent="0.25">
      <c r="A29" s="28" t="s">
        <v>142</v>
      </c>
      <c r="B29" s="28"/>
      <c r="C29" s="28"/>
      <c r="D29" s="28"/>
      <c r="E29" s="28"/>
    </row>
  </sheetData>
  <mergeCells count="16">
    <mergeCell ref="A29:E29"/>
    <mergeCell ref="A1:B1"/>
    <mergeCell ref="A2:E2"/>
    <mergeCell ref="A3:C3"/>
    <mergeCell ref="A4:B4"/>
    <mergeCell ref="C4:E4"/>
    <mergeCell ref="A8:A28"/>
    <mergeCell ref="B9:B22"/>
    <mergeCell ref="B23:B27"/>
    <mergeCell ref="C9:C19"/>
    <mergeCell ref="A5:B5"/>
    <mergeCell ref="C5:E5"/>
    <mergeCell ref="A6:B6"/>
    <mergeCell ref="C6:E6"/>
    <mergeCell ref="A7:B7"/>
    <mergeCell ref="C7:E7"/>
  </mergeCells>
  <phoneticPr fontId="11" type="noConversion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134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49" t="s">
        <v>119</v>
      </c>
      <c r="B3" s="49"/>
      <c r="C3" s="49"/>
      <c r="D3" s="3"/>
      <c r="E3" s="3"/>
    </row>
    <row r="4" spans="1:6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6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6" s="1" customFormat="1" ht="25.5" customHeight="1" x14ac:dyDescent="0.25">
      <c r="A6" s="37" t="s">
        <v>4</v>
      </c>
      <c r="B6" s="35"/>
      <c r="C6" s="35">
        <v>7928</v>
      </c>
      <c r="D6" s="35"/>
      <c r="E6" s="35"/>
    </row>
    <row r="7" spans="1:6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6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6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6" t="s">
        <v>15</v>
      </c>
      <c r="E10" s="4"/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6" t="s">
        <v>57</v>
      </c>
      <c r="E11" s="12">
        <v>9.5939999999999994</v>
      </c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6" t="s">
        <v>59</v>
      </c>
      <c r="E12" s="12"/>
    </row>
    <row r="13" spans="1:6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6" t="s">
        <v>19</v>
      </c>
      <c r="E14" s="4">
        <v>1</v>
      </c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6" t="s">
        <v>65</v>
      </c>
      <c r="E15" s="4">
        <v>17</v>
      </c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6" t="s">
        <v>22</v>
      </c>
      <c r="E16" s="4">
        <v>456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>
        <v>4</v>
      </c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135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49" t="s">
        <v>120</v>
      </c>
      <c r="B3" s="49"/>
      <c r="C3" s="49"/>
      <c r="D3" s="3"/>
      <c r="E3" s="3"/>
    </row>
    <row r="4" spans="1:6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6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6" s="1" customFormat="1" ht="25.5" customHeight="1" x14ac:dyDescent="0.25">
      <c r="A6" s="37" t="s">
        <v>4</v>
      </c>
      <c r="B6" s="35"/>
      <c r="C6" s="35">
        <v>1769</v>
      </c>
      <c r="D6" s="35"/>
      <c r="E6" s="35"/>
    </row>
    <row r="7" spans="1:6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6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6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6" t="s">
        <v>15</v>
      </c>
      <c r="E10" s="4">
        <v>11.6</v>
      </c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6" t="s">
        <v>57</v>
      </c>
      <c r="E11" s="11">
        <v>1.6339999999999999</v>
      </c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6" t="s">
        <v>59</v>
      </c>
      <c r="E12" s="11"/>
    </row>
    <row r="13" spans="1:6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6" t="s">
        <v>65</v>
      </c>
      <c r="E15" s="4"/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6" t="s">
        <v>22</v>
      </c>
      <c r="E16" s="4">
        <v>227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136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49" t="s">
        <v>121</v>
      </c>
      <c r="B3" s="49"/>
      <c r="C3" s="49"/>
      <c r="D3" s="3"/>
      <c r="E3" s="3"/>
    </row>
    <row r="4" spans="1:6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6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6" s="1" customFormat="1" ht="25.5" customHeight="1" x14ac:dyDescent="0.25">
      <c r="A6" s="37" t="s">
        <v>4</v>
      </c>
      <c r="B6" s="35"/>
      <c r="C6" s="35">
        <v>608</v>
      </c>
      <c r="D6" s="35"/>
      <c r="E6" s="35"/>
    </row>
    <row r="7" spans="1:6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6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6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6" t="s">
        <v>15</v>
      </c>
      <c r="E10" s="4">
        <f>46.425</f>
        <v>46.424999999999997</v>
      </c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6" t="s">
        <v>57</v>
      </c>
      <c r="E11" s="4"/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6" t="s">
        <v>59</v>
      </c>
      <c r="E12" s="4"/>
    </row>
    <row r="13" spans="1:6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6" t="s">
        <v>65</v>
      </c>
      <c r="E15" s="4">
        <v>22</v>
      </c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6" t="s">
        <v>22</v>
      </c>
      <c r="E16" s="4">
        <v>390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M10" sqref="M10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9" width="9" style="2"/>
    <col min="10" max="11" width="9" style="2" hidden="1" customWidth="1"/>
    <col min="12" max="13" width="9" style="2"/>
    <col min="14" max="14" width="10.21875" style="2" customWidth="1"/>
    <col min="15" max="16384" width="9" style="2"/>
  </cols>
  <sheetData>
    <row r="1" spans="1:11" ht="25.5" customHeight="1" x14ac:dyDescent="0.25">
      <c r="A1" s="29" t="s">
        <v>137</v>
      </c>
      <c r="B1" s="30"/>
    </row>
    <row r="2" spans="1:11" ht="25.5" customHeight="1" x14ac:dyDescent="0.25">
      <c r="A2" s="31" t="s">
        <v>143</v>
      </c>
      <c r="B2" s="32"/>
      <c r="C2" s="32"/>
      <c r="D2" s="32"/>
      <c r="E2" s="32"/>
    </row>
    <row r="3" spans="1:11" customFormat="1" ht="25.5" customHeight="1" x14ac:dyDescent="0.25">
      <c r="A3" s="49" t="s">
        <v>122</v>
      </c>
      <c r="B3" s="49"/>
      <c r="C3" s="49"/>
      <c r="D3" s="3"/>
      <c r="E3" s="3"/>
    </row>
    <row r="4" spans="1:11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11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11" s="1" customFormat="1" ht="25.5" customHeight="1" x14ac:dyDescent="0.25">
      <c r="A6" s="37" t="s">
        <v>4</v>
      </c>
      <c r="B6" s="35"/>
      <c r="C6" s="35">
        <v>234</v>
      </c>
      <c r="D6" s="35"/>
      <c r="E6" s="35"/>
      <c r="K6" s="1">
        <v>234</v>
      </c>
    </row>
    <row r="7" spans="1:11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11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11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11" s="1" customFormat="1" ht="25.5" customHeight="1" x14ac:dyDescent="0.25">
      <c r="A10" s="35"/>
      <c r="B10" s="38"/>
      <c r="C10" s="40"/>
      <c r="D10" s="6" t="s">
        <v>15</v>
      </c>
      <c r="E10" s="4"/>
      <c r="F10" s="1" t="b">
        <f>EXACT(D10,附件!$D$10)</f>
        <v>1</v>
      </c>
    </row>
    <row r="11" spans="1:11" s="1" customFormat="1" ht="25.5" customHeight="1" x14ac:dyDescent="0.25">
      <c r="A11" s="35"/>
      <c r="B11" s="38"/>
      <c r="C11" s="40"/>
      <c r="D11" s="6" t="s">
        <v>57</v>
      </c>
      <c r="E11" s="4"/>
      <c r="F11" s="1" t="b">
        <f>EXACT(D11,附件!$D$11)</f>
        <v>1</v>
      </c>
    </row>
    <row r="12" spans="1:11" s="1" customFormat="1" ht="25.5" customHeight="1" x14ac:dyDescent="0.25">
      <c r="A12" s="35"/>
      <c r="B12" s="38"/>
      <c r="C12" s="40"/>
      <c r="D12" s="6" t="s">
        <v>59</v>
      </c>
      <c r="E12" s="4"/>
    </row>
    <row r="13" spans="1:11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11" s="1" customFormat="1" ht="25.5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</row>
    <row r="15" spans="1:11" s="1" customFormat="1" ht="25.5" customHeight="1" x14ac:dyDescent="0.25">
      <c r="A15" s="35"/>
      <c r="B15" s="38"/>
      <c r="C15" s="40"/>
      <c r="D15" s="6" t="s">
        <v>65</v>
      </c>
      <c r="E15" s="4"/>
      <c r="F15" s="1" t="b">
        <f>EXACT(D15,附件!$D$16)</f>
        <v>1</v>
      </c>
    </row>
    <row r="16" spans="1:11" s="1" customFormat="1" ht="25.5" customHeight="1" x14ac:dyDescent="0.25">
      <c r="A16" s="35"/>
      <c r="B16" s="38"/>
      <c r="C16" s="40"/>
      <c r="D16" s="6" t="s">
        <v>22</v>
      </c>
      <c r="E16" s="4">
        <v>97</v>
      </c>
      <c r="F16" s="1" t="b">
        <f>EXACT(D16,附件!$D$17)</f>
        <v>1</v>
      </c>
      <c r="G16" s="1">
        <v>301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11" width="9" style="2" hidden="1" customWidth="1"/>
    <col min="12" max="12" width="10.21875" style="2" hidden="1" customWidth="1"/>
    <col min="13" max="16384" width="9" style="2"/>
  </cols>
  <sheetData>
    <row r="1" spans="1:12" ht="25.5" customHeight="1" x14ac:dyDescent="0.25">
      <c r="A1" s="29" t="s">
        <v>125</v>
      </c>
      <c r="B1" s="30"/>
      <c r="C1" s="23"/>
      <c r="D1" s="23"/>
      <c r="E1" s="23"/>
    </row>
    <row r="2" spans="1:12" ht="25.5" customHeight="1" x14ac:dyDescent="0.25">
      <c r="A2" s="31" t="s">
        <v>143</v>
      </c>
      <c r="B2" s="32"/>
      <c r="C2" s="32"/>
      <c r="D2" s="32"/>
      <c r="E2" s="32"/>
    </row>
    <row r="3" spans="1:12" customFormat="1" ht="25.5" customHeight="1" x14ac:dyDescent="0.25">
      <c r="A3" s="49" t="s">
        <v>48</v>
      </c>
      <c r="B3" s="49"/>
      <c r="C3" s="49"/>
      <c r="D3" s="3"/>
      <c r="E3" s="3"/>
    </row>
    <row r="4" spans="1:12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12" s="1" customFormat="1" ht="25.5" customHeight="1" x14ac:dyDescent="0.25">
      <c r="A5" s="42" t="s">
        <v>2</v>
      </c>
      <c r="B5" s="43"/>
      <c r="C5" s="42" t="s">
        <v>3</v>
      </c>
      <c r="D5" s="44"/>
      <c r="E5" s="43"/>
      <c r="H5" s="17"/>
      <c r="I5" s="17" t="s">
        <v>49</v>
      </c>
      <c r="J5" s="50" t="s">
        <v>50</v>
      </c>
      <c r="K5" s="50"/>
      <c r="L5" s="50"/>
    </row>
    <row r="6" spans="1:12" s="1" customFormat="1" ht="25.5" customHeight="1" x14ac:dyDescent="0.25">
      <c r="A6" s="37" t="s">
        <v>4</v>
      </c>
      <c r="B6" s="35"/>
      <c r="C6" s="35">
        <f>9000+2350</f>
        <v>11350</v>
      </c>
      <c r="D6" s="35"/>
      <c r="E6" s="35"/>
      <c r="H6" s="17" t="s">
        <v>51</v>
      </c>
      <c r="I6" s="17">
        <v>21659</v>
      </c>
      <c r="J6" s="1">
        <v>9000</v>
      </c>
      <c r="K6" s="1">
        <v>2350</v>
      </c>
    </row>
    <row r="7" spans="1:12" s="1" customFormat="1" ht="25.5" customHeight="1" x14ac:dyDescent="0.25">
      <c r="A7" s="35" t="s">
        <v>52</v>
      </c>
      <c r="B7" s="35"/>
      <c r="C7" s="46" t="s">
        <v>6</v>
      </c>
      <c r="D7" s="47"/>
      <c r="E7" s="48"/>
      <c r="H7" s="17" t="s">
        <v>53</v>
      </c>
      <c r="I7" s="17">
        <v>4722</v>
      </c>
      <c r="J7" s="1">
        <v>2483</v>
      </c>
      <c r="K7" s="1">
        <v>35000</v>
      </c>
      <c r="L7" s="1">
        <v>2857</v>
      </c>
    </row>
    <row r="8" spans="1:12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  <c r="H8" s="17" t="s">
        <v>54</v>
      </c>
      <c r="I8" s="17">
        <v>1128</v>
      </c>
      <c r="J8" s="1">
        <v>3667</v>
      </c>
    </row>
    <row r="9" spans="1:12" s="1" customFormat="1" ht="24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  <c r="H9" s="17" t="s">
        <v>55</v>
      </c>
      <c r="I9" s="17">
        <v>66895</v>
      </c>
      <c r="J9" s="1">
        <v>17410</v>
      </c>
      <c r="K9" s="1">
        <v>7166</v>
      </c>
    </row>
    <row r="10" spans="1:12" s="1" customFormat="1" ht="24" customHeight="1" x14ac:dyDescent="0.25">
      <c r="A10" s="35"/>
      <c r="B10" s="38"/>
      <c r="C10" s="40"/>
      <c r="D10" s="6" t="s">
        <v>15</v>
      </c>
      <c r="E10" s="4">
        <v>10.577999999999999</v>
      </c>
      <c r="F10" s="1" t="b">
        <f>EXACT(D10,附件!$D$10)</f>
        <v>1</v>
      </c>
      <c r="H10" s="17" t="s">
        <v>56</v>
      </c>
      <c r="I10" s="17">
        <v>14703</v>
      </c>
      <c r="J10" s="1">
        <v>2613</v>
      </c>
    </row>
    <row r="11" spans="1:12" s="1" customFormat="1" ht="24" customHeight="1" x14ac:dyDescent="0.25">
      <c r="A11" s="35"/>
      <c r="B11" s="38"/>
      <c r="C11" s="40"/>
      <c r="D11" s="6" t="s">
        <v>57</v>
      </c>
      <c r="E11" s="4"/>
      <c r="F11" s="1" t="b">
        <f>EXACT(D11,附件!$D$11)</f>
        <v>1</v>
      </c>
      <c r="H11" s="17" t="s">
        <v>58</v>
      </c>
      <c r="I11" s="17">
        <v>37802</v>
      </c>
      <c r="J11" s="1">
        <v>1845</v>
      </c>
    </row>
    <row r="12" spans="1:12" s="1" customFormat="1" ht="24" customHeight="1" x14ac:dyDescent="0.25">
      <c r="A12" s="35"/>
      <c r="B12" s="38"/>
      <c r="C12" s="40"/>
      <c r="D12" s="6" t="s">
        <v>59</v>
      </c>
      <c r="E12" s="4"/>
      <c r="H12" s="17" t="s">
        <v>60</v>
      </c>
      <c r="I12" s="17">
        <v>23704</v>
      </c>
      <c r="J12" s="21">
        <v>465</v>
      </c>
    </row>
    <row r="13" spans="1:12" s="1" customFormat="1" ht="24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  <c r="H13" s="18" t="s">
        <v>62</v>
      </c>
      <c r="I13" s="19">
        <v>173982</v>
      </c>
      <c r="J13" s="1">
        <v>10000</v>
      </c>
    </row>
    <row r="14" spans="1:12" s="1" customFormat="1" ht="24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  <c r="H14" s="18" t="s">
        <v>63</v>
      </c>
      <c r="I14" s="19">
        <v>12648</v>
      </c>
      <c r="J14" s="1">
        <v>3000</v>
      </c>
      <c r="K14" s="1">
        <v>4490</v>
      </c>
      <c r="L14" s="1">
        <v>438</v>
      </c>
    </row>
    <row r="15" spans="1:12" s="1" customFormat="1" ht="24" customHeight="1" x14ac:dyDescent="0.25">
      <c r="A15" s="35"/>
      <c r="B15" s="38"/>
      <c r="C15" s="40"/>
      <c r="D15" s="6" t="s">
        <v>64</v>
      </c>
      <c r="E15" s="4">
        <v>1</v>
      </c>
      <c r="H15" s="18"/>
      <c r="I15" s="19"/>
    </row>
    <row r="16" spans="1:12" s="1" customFormat="1" ht="24" customHeight="1" x14ac:dyDescent="0.25">
      <c r="A16" s="35"/>
      <c r="B16" s="38"/>
      <c r="C16" s="40"/>
      <c r="D16" s="6" t="s">
        <v>65</v>
      </c>
      <c r="E16" s="4">
        <f>52+31.6</f>
        <v>83.6</v>
      </c>
      <c r="F16" s="1" t="b">
        <f>EXACT(D16,附件!$D$16)</f>
        <v>1</v>
      </c>
      <c r="H16" s="18" t="s">
        <v>66</v>
      </c>
      <c r="I16" s="19">
        <v>21795</v>
      </c>
      <c r="J16" s="1">
        <v>1000</v>
      </c>
      <c r="K16" s="1">
        <v>769</v>
      </c>
    </row>
    <row r="17" spans="1:10" s="1" customFormat="1" ht="24" customHeight="1" x14ac:dyDescent="0.25">
      <c r="A17" s="35"/>
      <c r="B17" s="38"/>
      <c r="C17" s="40"/>
      <c r="D17" s="6" t="s">
        <v>22</v>
      </c>
      <c r="E17" s="4">
        <v>576</v>
      </c>
      <c r="F17" s="1" t="b">
        <f>EXACT(D17,附件!$D$17)</f>
        <v>1</v>
      </c>
      <c r="H17" s="18" t="s">
        <v>67</v>
      </c>
      <c r="I17" s="19">
        <v>31706</v>
      </c>
      <c r="J17" s="1">
        <v>608</v>
      </c>
    </row>
    <row r="18" spans="1:10" s="1" customFormat="1" ht="24" customHeight="1" x14ac:dyDescent="0.25">
      <c r="A18" s="35"/>
      <c r="B18" s="38"/>
      <c r="C18" s="40"/>
      <c r="D18" s="6" t="s">
        <v>23</v>
      </c>
      <c r="E18" s="4"/>
      <c r="F18" s="1" t="b">
        <f>EXACT(D18,附件!$D$18)</f>
        <v>1</v>
      </c>
      <c r="H18" s="18" t="s">
        <v>68</v>
      </c>
      <c r="I18" s="19">
        <v>301</v>
      </c>
      <c r="J18" s="1">
        <v>234</v>
      </c>
    </row>
    <row r="19" spans="1:10" s="1" customFormat="1" ht="24" customHeight="1" x14ac:dyDescent="0.25">
      <c r="A19" s="35"/>
      <c r="B19" s="38"/>
      <c r="C19" s="41"/>
      <c r="D19" s="6" t="s">
        <v>24</v>
      </c>
      <c r="E19" s="4">
        <v>2</v>
      </c>
      <c r="F19" s="1" t="b">
        <f>EXACT(D19,附件!$D$19)</f>
        <v>1</v>
      </c>
      <c r="H19" s="18" t="s">
        <v>69</v>
      </c>
      <c r="I19" s="19">
        <v>460</v>
      </c>
    </row>
    <row r="20" spans="1:10" s="1" customFormat="1" ht="24" customHeight="1" x14ac:dyDescent="0.25">
      <c r="A20" s="35"/>
      <c r="B20" s="38"/>
      <c r="C20" s="8" t="s">
        <v>25</v>
      </c>
      <c r="D20" s="6" t="s">
        <v>26</v>
      </c>
      <c r="E20" s="4" t="s">
        <v>27</v>
      </c>
      <c r="F20" s="1" t="b">
        <f>EXACT(D20,附件!$D$20)</f>
        <v>1</v>
      </c>
      <c r="H20" s="18" t="s">
        <v>70</v>
      </c>
      <c r="I20" s="19">
        <v>187</v>
      </c>
    </row>
    <row r="21" spans="1:10" s="1" customFormat="1" ht="24" customHeight="1" x14ac:dyDescent="0.25">
      <c r="A21" s="35"/>
      <c r="B21" s="38"/>
      <c r="C21" s="8" t="s">
        <v>25</v>
      </c>
      <c r="D21" s="6" t="s">
        <v>28</v>
      </c>
      <c r="E21" s="9">
        <v>1</v>
      </c>
      <c r="F21" s="1" t="b">
        <f>EXACT(D21,附件!$D$21)</f>
        <v>1</v>
      </c>
      <c r="H21" s="19"/>
      <c r="I21" s="19">
        <f>SUM(I6:I20)</f>
        <v>411692</v>
      </c>
    </row>
    <row r="22" spans="1:10" s="1" customFormat="1" ht="24" customHeight="1" x14ac:dyDescent="0.25">
      <c r="A22" s="35"/>
      <c r="B22" s="38"/>
      <c r="C22" s="8" t="s">
        <v>29</v>
      </c>
      <c r="D22" s="6" t="s">
        <v>30</v>
      </c>
      <c r="E22" s="4" t="s">
        <v>27</v>
      </c>
      <c r="F22" s="1" t="b">
        <f>EXACT(D22,附件!$D$22)</f>
        <v>1</v>
      </c>
    </row>
    <row r="23" spans="1:10" s="1" customFormat="1" ht="24" customHeight="1" x14ac:dyDescent="0.25">
      <c r="A23" s="35"/>
      <c r="B23" s="35" t="s">
        <v>31</v>
      </c>
      <c r="C23" s="6" t="s">
        <v>32</v>
      </c>
      <c r="D23" s="6" t="s">
        <v>33</v>
      </c>
      <c r="E23" s="4" t="s">
        <v>34</v>
      </c>
      <c r="F23" s="1" t="b">
        <f>EXACT(D23,附件!$D$23)</f>
        <v>1</v>
      </c>
    </row>
    <row r="24" spans="1:10" s="1" customFormat="1" ht="24" customHeight="1" x14ac:dyDescent="0.25">
      <c r="A24" s="35"/>
      <c r="B24" s="35"/>
      <c r="C24" s="6" t="s">
        <v>35</v>
      </c>
      <c r="D24" s="6" t="s">
        <v>36</v>
      </c>
      <c r="E24" s="4" t="s">
        <v>37</v>
      </c>
      <c r="F24" s="1" t="b">
        <f>EXACT(D24,附件!$D$24)</f>
        <v>1</v>
      </c>
    </row>
    <row r="25" spans="1:10" s="1" customFormat="1" ht="24" customHeight="1" x14ac:dyDescent="0.25">
      <c r="A25" s="35"/>
      <c r="B25" s="35"/>
      <c r="C25" s="6" t="s">
        <v>35</v>
      </c>
      <c r="D25" s="6" t="s">
        <v>38</v>
      </c>
      <c r="E25" s="4" t="s">
        <v>37</v>
      </c>
      <c r="F25" s="1" t="b">
        <f>EXACT(D25,附件!$D$25)</f>
        <v>1</v>
      </c>
    </row>
    <row r="26" spans="1:10" s="1" customFormat="1" ht="24" customHeight="1" x14ac:dyDescent="0.25">
      <c r="A26" s="35"/>
      <c r="B26" s="35"/>
      <c r="C26" s="6" t="s">
        <v>39</v>
      </c>
      <c r="D26" s="6" t="s">
        <v>40</v>
      </c>
      <c r="E26" s="4" t="s">
        <v>41</v>
      </c>
      <c r="F26" s="1" t="b">
        <f>EXACT(D26,附件!$D$26)</f>
        <v>1</v>
      </c>
    </row>
    <row r="27" spans="1:10" s="1" customFormat="1" ht="24" customHeight="1" x14ac:dyDescent="0.25">
      <c r="A27" s="35"/>
      <c r="B27" s="35"/>
      <c r="C27" s="6" t="s">
        <v>42</v>
      </c>
      <c r="D27" s="20" t="s">
        <v>71</v>
      </c>
      <c r="E27" s="9">
        <v>1</v>
      </c>
      <c r="F27" s="1" t="b">
        <f>EXACT(D27,附件!$D$27)</f>
        <v>1</v>
      </c>
    </row>
    <row r="28" spans="1:10" s="1" customFormat="1" ht="24" customHeight="1" x14ac:dyDescent="0.25">
      <c r="A28" s="35"/>
      <c r="B28" s="4" t="s">
        <v>44</v>
      </c>
      <c r="C28" s="6" t="s">
        <v>45</v>
      </c>
      <c r="D28" s="6" t="s">
        <v>46</v>
      </c>
      <c r="E28" s="9" t="s">
        <v>47</v>
      </c>
      <c r="F28" s="1" t="b">
        <f>EXACT(D28,附件!$D$28)</f>
        <v>1</v>
      </c>
    </row>
    <row r="29" spans="1:10" ht="35.1" customHeight="1" x14ac:dyDescent="0.25">
      <c r="A29" s="28" t="s">
        <v>142</v>
      </c>
      <c r="B29" s="28"/>
      <c r="C29" s="28"/>
      <c r="D29" s="28"/>
      <c r="E29" s="28"/>
    </row>
    <row r="30" spans="1:10" ht="42.75" customHeight="1" x14ac:dyDescent="0.25">
      <c r="A30" s="10"/>
      <c r="B30" s="10"/>
      <c r="C30" s="10"/>
      <c r="D30" s="10"/>
      <c r="E30" s="10"/>
    </row>
    <row r="31" spans="1:10" ht="42.75" customHeight="1" x14ac:dyDescent="0.25"/>
  </sheetData>
  <mergeCells count="17">
    <mergeCell ref="J5:L5"/>
    <mergeCell ref="A6:B6"/>
    <mergeCell ref="C6:E6"/>
    <mergeCell ref="A7:B7"/>
    <mergeCell ref="C7:E7"/>
    <mergeCell ref="A29:E29"/>
    <mergeCell ref="A1:B1"/>
    <mergeCell ref="A2:E2"/>
    <mergeCell ref="A3:C3"/>
    <mergeCell ref="A4:B4"/>
    <mergeCell ref="C4:E4"/>
    <mergeCell ref="A5:B5"/>
    <mergeCell ref="C5:E5"/>
    <mergeCell ref="A8:A28"/>
    <mergeCell ref="B9:B22"/>
    <mergeCell ref="B23:B27"/>
    <mergeCell ref="C9:C19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126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49" t="s">
        <v>72</v>
      </c>
      <c r="B3" s="49"/>
      <c r="C3" s="49"/>
      <c r="D3" s="3"/>
      <c r="E3" s="3"/>
    </row>
    <row r="4" spans="1:6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6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6" s="1" customFormat="1" ht="25.5" customHeight="1" x14ac:dyDescent="0.25">
      <c r="A6" s="37" t="s">
        <v>4</v>
      </c>
      <c r="B6" s="35"/>
      <c r="C6" s="35">
        <v>40340</v>
      </c>
      <c r="D6" s="35"/>
      <c r="E6" s="35"/>
    </row>
    <row r="7" spans="1:6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6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6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6" t="s">
        <v>15</v>
      </c>
      <c r="E10" s="4"/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6" t="s">
        <v>57</v>
      </c>
      <c r="E11" s="4"/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6" t="s">
        <v>59</v>
      </c>
      <c r="E12" s="4"/>
    </row>
    <row r="13" spans="1:6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6" t="s">
        <v>19</v>
      </c>
      <c r="E14" s="4">
        <v>2</v>
      </c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6" t="s">
        <v>65</v>
      </c>
      <c r="E15" s="11" t="s">
        <v>73</v>
      </c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6" t="s">
        <v>22</v>
      </c>
      <c r="E16" s="4">
        <v>795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  <ignoredErrors>
    <ignoredError sqref="E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128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51" t="s">
        <v>75</v>
      </c>
      <c r="B3" s="51"/>
      <c r="C3" s="51"/>
      <c r="D3" s="13"/>
      <c r="E3" s="13"/>
    </row>
    <row r="4" spans="1:6" s="1" customFormat="1" ht="25.5" customHeight="1" x14ac:dyDescent="0.25">
      <c r="A4" s="36" t="s">
        <v>76</v>
      </c>
      <c r="B4" s="35"/>
      <c r="C4" s="36" t="s">
        <v>77</v>
      </c>
      <c r="D4" s="35"/>
      <c r="E4" s="35"/>
    </row>
    <row r="5" spans="1:6" s="1" customFormat="1" ht="25.5" customHeight="1" x14ac:dyDescent="0.25">
      <c r="A5" s="55" t="s">
        <v>78</v>
      </c>
      <c r="B5" s="43"/>
      <c r="C5" s="55" t="s">
        <v>79</v>
      </c>
      <c r="D5" s="44"/>
      <c r="E5" s="43"/>
    </row>
    <row r="6" spans="1:6" s="1" customFormat="1" ht="25.5" customHeight="1" x14ac:dyDescent="0.25">
      <c r="A6" s="52" t="s">
        <v>80</v>
      </c>
      <c r="B6" s="35"/>
      <c r="C6" s="35">
        <v>3667</v>
      </c>
      <c r="D6" s="35"/>
      <c r="E6" s="35"/>
    </row>
    <row r="7" spans="1:6" s="1" customFormat="1" ht="25.5" customHeight="1" x14ac:dyDescent="0.25">
      <c r="A7" s="36" t="s">
        <v>52</v>
      </c>
      <c r="B7" s="35"/>
      <c r="C7" s="56" t="s">
        <v>6</v>
      </c>
      <c r="D7" s="47"/>
      <c r="E7" s="48"/>
    </row>
    <row r="8" spans="1:6" s="1" customFormat="1" ht="25.5" customHeight="1" x14ac:dyDescent="0.25">
      <c r="A8" s="52" t="s">
        <v>7</v>
      </c>
      <c r="B8" s="14" t="s">
        <v>81</v>
      </c>
      <c r="C8" s="14" t="s">
        <v>82</v>
      </c>
      <c r="D8" s="14" t="s">
        <v>83</v>
      </c>
      <c r="E8" s="14" t="s">
        <v>84</v>
      </c>
    </row>
    <row r="9" spans="1:6" s="1" customFormat="1" ht="25.5" customHeight="1" x14ac:dyDescent="0.25">
      <c r="A9" s="35"/>
      <c r="B9" s="53" t="s">
        <v>85</v>
      </c>
      <c r="C9" s="54" t="s">
        <v>86</v>
      </c>
      <c r="D9" s="15" t="s">
        <v>87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15" t="s">
        <v>127</v>
      </c>
      <c r="E10" s="4"/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15" t="s">
        <v>16</v>
      </c>
      <c r="E11" s="4"/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15" t="s">
        <v>17</v>
      </c>
      <c r="E12" s="4"/>
    </row>
    <row r="13" spans="1:6" s="1" customFormat="1" ht="25.5" customHeight="1" x14ac:dyDescent="0.25">
      <c r="A13" s="35"/>
      <c r="B13" s="38"/>
      <c r="C13" s="40"/>
      <c r="D13" s="15" t="s">
        <v>18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15" t="s">
        <v>89</v>
      </c>
      <c r="E14" s="4"/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15" t="s">
        <v>21</v>
      </c>
      <c r="E15" s="4"/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15" t="s">
        <v>90</v>
      </c>
      <c r="E16" s="4">
        <v>204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15" t="s">
        <v>91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15" t="s">
        <v>92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16" t="s">
        <v>93</v>
      </c>
      <c r="D19" s="15" t="s">
        <v>94</v>
      </c>
      <c r="E19" s="14" t="s">
        <v>95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16" t="s">
        <v>93</v>
      </c>
      <c r="D20" s="15" t="s">
        <v>96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16" t="s">
        <v>97</v>
      </c>
      <c r="D21" s="15" t="s">
        <v>98</v>
      </c>
      <c r="E21" s="14" t="s">
        <v>95</v>
      </c>
      <c r="F21" s="1" t="b">
        <f>EXACT(D21,附件!$D$22)</f>
        <v>1</v>
      </c>
    </row>
    <row r="22" spans="1:6" s="1" customFormat="1" ht="25.5" customHeight="1" x14ac:dyDescent="0.25">
      <c r="A22" s="35"/>
      <c r="B22" s="36" t="s">
        <v>99</v>
      </c>
      <c r="C22" s="15" t="s">
        <v>100</v>
      </c>
      <c r="D22" s="15" t="s">
        <v>101</v>
      </c>
      <c r="E22" s="14" t="s">
        <v>102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15" t="s">
        <v>103</v>
      </c>
      <c r="D23" s="15" t="s">
        <v>104</v>
      </c>
      <c r="E23" s="14" t="s">
        <v>105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15" t="s">
        <v>103</v>
      </c>
      <c r="D24" s="15" t="s">
        <v>106</v>
      </c>
      <c r="E24" s="14" t="s">
        <v>105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15" t="s">
        <v>107</v>
      </c>
      <c r="D25" s="15" t="s">
        <v>108</v>
      </c>
      <c r="E25" s="14" t="s">
        <v>109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15" t="s">
        <v>110</v>
      </c>
      <c r="D26" s="15" t="s">
        <v>43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14" t="s">
        <v>111</v>
      </c>
      <c r="C27" s="15" t="s">
        <v>112</v>
      </c>
      <c r="D27" s="15" t="s">
        <v>113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129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51" t="s">
        <v>114</v>
      </c>
      <c r="B3" s="51"/>
      <c r="C3" s="51"/>
      <c r="D3" s="13"/>
      <c r="E3" s="13"/>
    </row>
    <row r="4" spans="1:6" s="1" customFormat="1" ht="25.5" customHeight="1" x14ac:dyDescent="0.25">
      <c r="A4" s="36" t="s">
        <v>76</v>
      </c>
      <c r="B4" s="35"/>
      <c r="C4" s="36" t="s">
        <v>77</v>
      </c>
      <c r="D4" s="35"/>
      <c r="E4" s="35"/>
    </row>
    <row r="5" spans="1:6" s="1" customFormat="1" ht="25.5" customHeight="1" x14ac:dyDescent="0.25">
      <c r="A5" s="55" t="s">
        <v>78</v>
      </c>
      <c r="B5" s="43"/>
      <c r="C5" s="55" t="s">
        <v>79</v>
      </c>
      <c r="D5" s="44"/>
      <c r="E5" s="43"/>
    </row>
    <row r="6" spans="1:6" s="1" customFormat="1" ht="25.5" customHeight="1" x14ac:dyDescent="0.25">
      <c r="A6" s="52" t="s">
        <v>80</v>
      </c>
      <c r="B6" s="35"/>
      <c r="C6" s="35">
        <v>24576</v>
      </c>
      <c r="D6" s="35"/>
      <c r="E6" s="35"/>
    </row>
    <row r="7" spans="1:6" s="1" customFormat="1" ht="25.5" customHeight="1" x14ac:dyDescent="0.25">
      <c r="A7" s="36" t="s">
        <v>52</v>
      </c>
      <c r="B7" s="35"/>
      <c r="C7" s="56" t="s">
        <v>6</v>
      </c>
      <c r="D7" s="47"/>
      <c r="E7" s="48"/>
    </row>
    <row r="8" spans="1:6" s="1" customFormat="1" ht="25.5" customHeight="1" x14ac:dyDescent="0.25">
      <c r="A8" s="52" t="s">
        <v>7</v>
      </c>
      <c r="B8" s="14" t="s">
        <v>81</v>
      </c>
      <c r="C8" s="14" t="s">
        <v>82</v>
      </c>
      <c r="D8" s="14" t="s">
        <v>83</v>
      </c>
      <c r="E8" s="14" t="s">
        <v>84</v>
      </c>
    </row>
    <row r="9" spans="1:6" s="1" customFormat="1" ht="25.5" customHeight="1" x14ac:dyDescent="0.25">
      <c r="A9" s="35"/>
      <c r="B9" s="53" t="s">
        <v>85</v>
      </c>
      <c r="C9" s="54" t="s">
        <v>86</v>
      </c>
      <c r="D9" s="15" t="s">
        <v>87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15" t="s">
        <v>88</v>
      </c>
      <c r="E10" s="4">
        <f>21.347+17.408+9.764</f>
        <v>48.519000000000005</v>
      </c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15" t="s">
        <v>16</v>
      </c>
      <c r="E11" s="4"/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15" t="s">
        <v>17</v>
      </c>
      <c r="E12" s="4"/>
    </row>
    <row r="13" spans="1:6" s="1" customFormat="1" ht="25.5" customHeight="1" x14ac:dyDescent="0.25">
      <c r="A13" s="35"/>
      <c r="B13" s="38"/>
      <c r="C13" s="40"/>
      <c r="D13" s="15" t="s">
        <v>18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15" t="s">
        <v>89</v>
      </c>
      <c r="E14" s="4"/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15" t="s">
        <v>21</v>
      </c>
      <c r="E15" s="4">
        <f>75+33.9</f>
        <v>108.9</v>
      </c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15" t="s">
        <v>90</v>
      </c>
      <c r="E16" s="4">
        <v>763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15" t="s">
        <v>91</v>
      </c>
      <c r="E17" s="4">
        <v>1</v>
      </c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15" t="s">
        <v>92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16" t="s">
        <v>93</v>
      </c>
      <c r="D19" s="15" t="s">
        <v>94</v>
      </c>
      <c r="E19" s="14" t="s">
        <v>95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16" t="s">
        <v>93</v>
      </c>
      <c r="D20" s="15" t="s">
        <v>96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16" t="s">
        <v>97</v>
      </c>
      <c r="D21" s="15" t="s">
        <v>98</v>
      </c>
      <c r="E21" s="14" t="s">
        <v>95</v>
      </c>
      <c r="F21" s="1" t="b">
        <f>EXACT(D21,附件!$D$22)</f>
        <v>1</v>
      </c>
    </row>
    <row r="22" spans="1:6" s="1" customFormat="1" ht="25.5" customHeight="1" x14ac:dyDescent="0.25">
      <c r="A22" s="35"/>
      <c r="B22" s="36" t="s">
        <v>99</v>
      </c>
      <c r="C22" s="15" t="s">
        <v>100</v>
      </c>
      <c r="D22" s="15" t="s">
        <v>101</v>
      </c>
      <c r="E22" s="14" t="s">
        <v>102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15" t="s">
        <v>103</v>
      </c>
      <c r="D23" s="15" t="s">
        <v>104</v>
      </c>
      <c r="E23" s="14" t="s">
        <v>105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15" t="s">
        <v>103</v>
      </c>
      <c r="D24" s="15" t="s">
        <v>106</v>
      </c>
      <c r="E24" s="14" t="s">
        <v>105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15" t="s">
        <v>107</v>
      </c>
      <c r="D25" s="15" t="s">
        <v>108</v>
      </c>
      <c r="E25" s="14" t="s">
        <v>109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15" t="s">
        <v>110</v>
      </c>
      <c r="D26" s="15" t="s">
        <v>43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14" t="s">
        <v>111</v>
      </c>
      <c r="C27" s="15" t="s">
        <v>112</v>
      </c>
      <c r="D27" s="15" t="s">
        <v>113</v>
      </c>
      <c r="E27" s="9" t="s">
        <v>47</v>
      </c>
      <c r="F27" s="1" t="b">
        <f>EXACT(D27,附件!$D$28)</f>
        <v>1</v>
      </c>
    </row>
    <row r="28" spans="1:6" s="27" customFormat="1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130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51" t="s">
        <v>115</v>
      </c>
      <c r="B3" s="51"/>
      <c r="C3" s="51"/>
      <c r="D3" s="13"/>
      <c r="E3" s="13"/>
    </row>
    <row r="4" spans="1:6" s="1" customFormat="1" ht="25.5" customHeight="1" x14ac:dyDescent="0.25">
      <c r="A4" s="36" t="s">
        <v>76</v>
      </c>
      <c r="B4" s="35"/>
      <c r="C4" s="36" t="s">
        <v>77</v>
      </c>
      <c r="D4" s="35"/>
      <c r="E4" s="35"/>
    </row>
    <row r="5" spans="1:6" s="1" customFormat="1" ht="25.5" customHeight="1" x14ac:dyDescent="0.25">
      <c r="A5" s="55" t="s">
        <v>78</v>
      </c>
      <c r="B5" s="43"/>
      <c r="C5" s="55" t="s">
        <v>79</v>
      </c>
      <c r="D5" s="44"/>
      <c r="E5" s="43"/>
    </row>
    <row r="6" spans="1:6" s="1" customFormat="1" ht="25.5" customHeight="1" x14ac:dyDescent="0.25">
      <c r="A6" s="52" t="s">
        <v>80</v>
      </c>
      <c r="B6" s="35"/>
      <c r="C6" s="35">
        <v>2613</v>
      </c>
      <c r="D6" s="35"/>
      <c r="E6" s="35"/>
    </row>
    <row r="7" spans="1:6" s="1" customFormat="1" ht="25.5" customHeight="1" x14ac:dyDescent="0.25">
      <c r="A7" s="36" t="s">
        <v>52</v>
      </c>
      <c r="B7" s="35"/>
      <c r="C7" s="56" t="s">
        <v>6</v>
      </c>
      <c r="D7" s="47"/>
      <c r="E7" s="48"/>
    </row>
    <row r="8" spans="1:6" s="1" customFormat="1" ht="25.5" customHeight="1" x14ac:dyDescent="0.25">
      <c r="A8" s="52" t="s">
        <v>7</v>
      </c>
      <c r="B8" s="14" t="s">
        <v>81</v>
      </c>
      <c r="C8" s="14" t="s">
        <v>82</v>
      </c>
      <c r="D8" s="14" t="s">
        <v>83</v>
      </c>
      <c r="E8" s="14" t="s">
        <v>84</v>
      </c>
    </row>
    <row r="9" spans="1:6" s="1" customFormat="1" ht="25.5" customHeight="1" x14ac:dyDescent="0.25">
      <c r="A9" s="35"/>
      <c r="B9" s="53" t="s">
        <v>85</v>
      </c>
      <c r="C9" s="54" t="s">
        <v>86</v>
      </c>
      <c r="D9" s="15" t="s">
        <v>87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15" t="s">
        <v>88</v>
      </c>
      <c r="E10" s="4"/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15" t="s">
        <v>16</v>
      </c>
      <c r="E11" s="4"/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15" t="s">
        <v>17</v>
      </c>
      <c r="E12" s="4"/>
    </row>
    <row r="13" spans="1:6" s="1" customFormat="1" ht="25.5" customHeight="1" x14ac:dyDescent="0.25">
      <c r="A13" s="35"/>
      <c r="B13" s="38"/>
      <c r="C13" s="40"/>
      <c r="D13" s="15" t="s">
        <v>18</v>
      </c>
      <c r="E13" s="4">
        <v>1</v>
      </c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15" t="s">
        <v>89</v>
      </c>
      <c r="E14" s="4"/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15" t="s">
        <v>21</v>
      </c>
      <c r="E15" s="4">
        <v>10</v>
      </c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15" t="s">
        <v>90</v>
      </c>
      <c r="E16" s="4">
        <v>819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15" t="s">
        <v>91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15" t="s">
        <v>92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16" t="s">
        <v>93</v>
      </c>
      <c r="D19" s="15" t="s">
        <v>94</v>
      </c>
      <c r="E19" s="14" t="s">
        <v>95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16" t="s">
        <v>93</v>
      </c>
      <c r="D20" s="15" t="s">
        <v>96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16" t="s">
        <v>97</v>
      </c>
      <c r="D21" s="15" t="s">
        <v>98</v>
      </c>
      <c r="E21" s="14" t="s">
        <v>95</v>
      </c>
      <c r="F21" s="1" t="b">
        <f>EXACT(D21,附件!$D$22)</f>
        <v>1</v>
      </c>
    </row>
    <row r="22" spans="1:6" s="1" customFormat="1" ht="25.5" customHeight="1" x14ac:dyDescent="0.25">
      <c r="A22" s="35"/>
      <c r="B22" s="36" t="s">
        <v>99</v>
      </c>
      <c r="C22" s="15" t="s">
        <v>100</v>
      </c>
      <c r="D22" s="15" t="s">
        <v>101</v>
      </c>
      <c r="E22" s="14" t="s">
        <v>102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15" t="s">
        <v>103</v>
      </c>
      <c r="D23" s="15" t="s">
        <v>104</v>
      </c>
      <c r="E23" s="14" t="s">
        <v>105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15" t="s">
        <v>103</v>
      </c>
      <c r="D24" s="15" t="s">
        <v>106</v>
      </c>
      <c r="E24" s="14" t="s">
        <v>105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15" t="s">
        <v>107</v>
      </c>
      <c r="D25" s="15" t="s">
        <v>108</v>
      </c>
      <c r="E25" s="14" t="s">
        <v>109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15" t="s">
        <v>110</v>
      </c>
      <c r="D26" s="15" t="s">
        <v>43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14" t="s">
        <v>111</v>
      </c>
      <c r="C27" s="15" t="s">
        <v>112</v>
      </c>
      <c r="D27" s="15" t="s">
        <v>113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6" ht="25.5" customHeight="1" x14ac:dyDescent="0.25">
      <c r="A1" s="29" t="s">
        <v>131</v>
      </c>
      <c r="B1" s="30"/>
    </row>
    <row r="2" spans="1:6" ht="25.5" customHeight="1" x14ac:dyDescent="0.25">
      <c r="A2" s="31" t="s">
        <v>143</v>
      </c>
      <c r="B2" s="32"/>
      <c r="C2" s="32"/>
      <c r="D2" s="32"/>
      <c r="E2" s="32"/>
    </row>
    <row r="3" spans="1:6" customFormat="1" ht="25.5" customHeight="1" x14ac:dyDescent="0.25">
      <c r="A3" s="49" t="s">
        <v>116</v>
      </c>
      <c r="B3" s="49"/>
      <c r="C3" s="49"/>
      <c r="D3" s="3"/>
      <c r="E3" s="3"/>
    </row>
    <row r="4" spans="1:6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6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6" s="1" customFormat="1" ht="25.5" customHeight="1" x14ac:dyDescent="0.25">
      <c r="A6" s="37" t="s">
        <v>4</v>
      </c>
      <c r="B6" s="35"/>
      <c r="C6" s="35">
        <v>1845</v>
      </c>
      <c r="D6" s="35"/>
      <c r="E6" s="35"/>
    </row>
    <row r="7" spans="1:6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6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6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6" s="1" customFormat="1" ht="25.5" customHeight="1" x14ac:dyDescent="0.25">
      <c r="A10" s="35"/>
      <c r="B10" s="38"/>
      <c r="C10" s="40"/>
      <c r="D10" s="6" t="s">
        <v>15</v>
      </c>
      <c r="E10" s="4">
        <v>15.746</v>
      </c>
      <c r="F10" s="1" t="b">
        <f>EXACT(D10,附件!$D$10)</f>
        <v>1</v>
      </c>
    </row>
    <row r="11" spans="1:6" s="1" customFormat="1" ht="25.5" customHeight="1" x14ac:dyDescent="0.25">
      <c r="A11" s="35"/>
      <c r="B11" s="38"/>
      <c r="C11" s="40"/>
      <c r="D11" s="6" t="s">
        <v>57</v>
      </c>
      <c r="E11" s="4">
        <v>13.16</v>
      </c>
      <c r="F11" s="1" t="b">
        <f>EXACT(D11,附件!$D$11)</f>
        <v>1</v>
      </c>
    </row>
    <row r="12" spans="1:6" s="1" customFormat="1" ht="25.5" customHeight="1" x14ac:dyDescent="0.25">
      <c r="A12" s="35"/>
      <c r="B12" s="38"/>
      <c r="C12" s="40"/>
      <c r="D12" s="6" t="s">
        <v>59</v>
      </c>
      <c r="E12" s="4"/>
    </row>
    <row r="13" spans="1:6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6" s="1" customFormat="1" ht="25.5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</row>
    <row r="15" spans="1:6" s="1" customFormat="1" ht="25.5" customHeight="1" x14ac:dyDescent="0.25">
      <c r="A15" s="35"/>
      <c r="B15" s="38"/>
      <c r="C15" s="40"/>
      <c r="D15" s="6" t="s">
        <v>65</v>
      </c>
      <c r="E15" s="4">
        <v>12</v>
      </c>
      <c r="F15" s="1" t="b">
        <f>EXACT(D15,附件!$D$16)</f>
        <v>1</v>
      </c>
    </row>
    <row r="16" spans="1:6" s="1" customFormat="1" ht="25.5" customHeight="1" x14ac:dyDescent="0.25">
      <c r="A16" s="35"/>
      <c r="B16" s="38"/>
      <c r="C16" s="40"/>
      <c r="D16" s="6" t="s">
        <v>22</v>
      </c>
      <c r="E16" s="4">
        <v>403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/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/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8" width="9" style="2"/>
    <col min="9" max="9" width="9" style="2" hidden="1" customWidth="1"/>
    <col min="10" max="13" width="9" style="2"/>
    <col min="14" max="14" width="10.21875" style="2" customWidth="1"/>
    <col min="15" max="16384" width="9" style="2"/>
  </cols>
  <sheetData>
    <row r="1" spans="1:9" ht="25.5" customHeight="1" x14ac:dyDescent="0.25">
      <c r="A1" s="29" t="s">
        <v>132</v>
      </c>
      <c r="B1" s="30"/>
    </row>
    <row r="2" spans="1:9" ht="25.5" customHeight="1" x14ac:dyDescent="0.25">
      <c r="A2" s="31" t="s">
        <v>143</v>
      </c>
      <c r="B2" s="32"/>
      <c r="C2" s="32"/>
      <c r="D2" s="32"/>
      <c r="E2" s="32"/>
    </row>
    <row r="3" spans="1:9" customFormat="1" ht="25.5" customHeight="1" x14ac:dyDescent="0.25">
      <c r="A3" s="49" t="s">
        <v>117</v>
      </c>
      <c r="B3" s="49"/>
      <c r="C3" s="49"/>
      <c r="D3" s="3"/>
      <c r="E3" s="3"/>
    </row>
    <row r="4" spans="1:9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9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9" s="1" customFormat="1" ht="25.5" customHeight="1" x14ac:dyDescent="0.25">
      <c r="A6" s="37" t="s">
        <v>4</v>
      </c>
      <c r="B6" s="35"/>
      <c r="C6" s="35">
        <v>465</v>
      </c>
      <c r="D6" s="35"/>
      <c r="E6" s="35"/>
    </row>
    <row r="7" spans="1:9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9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9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/>
      <c r="F9" s="1" t="b">
        <f>EXACT(D9,附件!$D$9)</f>
        <v>1</v>
      </c>
    </row>
    <row r="10" spans="1:9" s="1" customFormat="1" ht="25.5" customHeight="1" x14ac:dyDescent="0.25">
      <c r="A10" s="35"/>
      <c r="B10" s="38"/>
      <c r="C10" s="40"/>
      <c r="D10" s="6" t="s">
        <v>15</v>
      </c>
      <c r="E10" s="4">
        <v>65.963999999999999</v>
      </c>
      <c r="F10" s="1" t="b">
        <f>EXACT(D10,附件!$D$10)</f>
        <v>1</v>
      </c>
    </row>
    <row r="11" spans="1:9" s="1" customFormat="1" ht="25.5" customHeight="1" x14ac:dyDescent="0.25">
      <c r="A11" s="35"/>
      <c r="B11" s="38"/>
      <c r="C11" s="40"/>
      <c r="D11" s="6" t="s">
        <v>57</v>
      </c>
      <c r="E11" s="4"/>
      <c r="F11" s="1" t="b">
        <f>EXACT(D11,附件!$D$11)</f>
        <v>1</v>
      </c>
    </row>
    <row r="12" spans="1:9" s="1" customFormat="1" ht="25.5" customHeight="1" x14ac:dyDescent="0.25">
      <c r="A12" s="35"/>
      <c r="B12" s="38"/>
      <c r="C12" s="40"/>
      <c r="D12" s="6" t="s">
        <v>59</v>
      </c>
      <c r="E12" s="4">
        <v>1</v>
      </c>
      <c r="I12" s="1">
        <v>465</v>
      </c>
    </row>
    <row r="13" spans="1:9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9" s="1" customFormat="1" ht="25.5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</row>
    <row r="15" spans="1:9" s="1" customFormat="1" ht="25.5" customHeight="1" x14ac:dyDescent="0.25">
      <c r="A15" s="35"/>
      <c r="B15" s="38"/>
      <c r="C15" s="40"/>
      <c r="D15" s="6" t="s">
        <v>65</v>
      </c>
      <c r="E15" s="4">
        <v>26</v>
      </c>
      <c r="F15" s="1" t="b">
        <f>EXACT(D15,附件!$D$16)</f>
        <v>1</v>
      </c>
    </row>
    <row r="16" spans="1:9" s="1" customFormat="1" ht="25.5" customHeight="1" x14ac:dyDescent="0.25">
      <c r="A16" s="35"/>
      <c r="B16" s="38"/>
      <c r="C16" s="40"/>
      <c r="D16" s="6" t="s">
        <v>22</v>
      </c>
      <c r="E16" s="4">
        <v>382</v>
      </c>
      <c r="F16" s="1" t="b">
        <f>EXACT(D16,附件!$D$17)</f>
        <v>1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>
        <v>3</v>
      </c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>
        <v>1</v>
      </c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:E2"/>
    </sheetView>
  </sheetViews>
  <sheetFormatPr defaultColWidth="9" defaultRowHeight="14.4" x14ac:dyDescent="0.25"/>
  <cols>
    <col min="1" max="1" width="6" style="2" customWidth="1"/>
    <col min="2" max="2" width="12.6640625" style="2" customWidth="1"/>
    <col min="3" max="3" width="18" style="2" customWidth="1"/>
    <col min="4" max="4" width="35.109375" style="2" customWidth="1"/>
    <col min="5" max="5" width="8.88671875" style="2" customWidth="1"/>
    <col min="6" max="7" width="9" style="2" hidden="1" customWidth="1"/>
    <col min="8" max="13" width="9" style="2"/>
    <col min="14" max="14" width="10.21875" style="2" customWidth="1"/>
    <col min="15" max="16384" width="9" style="2"/>
  </cols>
  <sheetData>
    <row r="1" spans="1:7" ht="25.5" customHeight="1" x14ac:dyDescent="0.25">
      <c r="A1" s="29" t="s">
        <v>133</v>
      </c>
      <c r="B1" s="30"/>
    </row>
    <row r="2" spans="1:7" ht="25.5" customHeight="1" x14ac:dyDescent="0.25">
      <c r="A2" s="31" t="s">
        <v>143</v>
      </c>
      <c r="B2" s="32"/>
      <c r="C2" s="32"/>
      <c r="D2" s="32"/>
      <c r="E2" s="32"/>
    </row>
    <row r="3" spans="1:7" customFormat="1" ht="25.5" customHeight="1" x14ac:dyDescent="0.25">
      <c r="A3" s="49" t="s">
        <v>118</v>
      </c>
      <c r="B3" s="49"/>
      <c r="C3" s="49"/>
      <c r="D3" s="3"/>
      <c r="E3" s="3"/>
    </row>
    <row r="4" spans="1:7" s="1" customFormat="1" ht="25.5" customHeight="1" x14ac:dyDescent="0.25">
      <c r="A4" s="35" t="s">
        <v>0</v>
      </c>
      <c r="B4" s="35"/>
      <c r="C4" s="35" t="s">
        <v>1</v>
      </c>
      <c r="D4" s="35"/>
      <c r="E4" s="35"/>
    </row>
    <row r="5" spans="1:7" s="1" customFormat="1" ht="25.5" customHeight="1" x14ac:dyDescent="0.25">
      <c r="A5" s="42" t="s">
        <v>2</v>
      </c>
      <c r="B5" s="43"/>
      <c r="C5" s="42" t="s">
        <v>3</v>
      </c>
      <c r="D5" s="44"/>
      <c r="E5" s="43"/>
    </row>
    <row r="6" spans="1:7" s="1" customFormat="1" ht="25.5" customHeight="1" x14ac:dyDescent="0.25">
      <c r="A6" s="37" t="s">
        <v>4</v>
      </c>
      <c r="B6" s="35"/>
      <c r="C6" s="35">
        <v>10000</v>
      </c>
      <c r="D6" s="35"/>
      <c r="E6" s="35"/>
    </row>
    <row r="7" spans="1:7" s="1" customFormat="1" ht="25.5" customHeight="1" x14ac:dyDescent="0.25">
      <c r="A7" s="35" t="s">
        <v>52</v>
      </c>
      <c r="B7" s="35"/>
      <c r="C7" s="46" t="s">
        <v>6</v>
      </c>
      <c r="D7" s="47"/>
      <c r="E7" s="48"/>
    </row>
    <row r="8" spans="1:7" s="1" customFormat="1" ht="25.5" customHeight="1" x14ac:dyDescent="0.25">
      <c r="A8" s="37" t="s">
        <v>7</v>
      </c>
      <c r="B8" s="4" t="s">
        <v>8</v>
      </c>
      <c r="C8" s="4" t="s">
        <v>9</v>
      </c>
      <c r="D8" s="4" t="s">
        <v>10</v>
      </c>
      <c r="E8" s="4" t="s">
        <v>11</v>
      </c>
    </row>
    <row r="9" spans="1:7" s="1" customFormat="1" ht="25.5" customHeight="1" x14ac:dyDescent="0.25">
      <c r="A9" s="35"/>
      <c r="B9" s="38" t="s">
        <v>12</v>
      </c>
      <c r="C9" s="39" t="s">
        <v>13</v>
      </c>
      <c r="D9" s="6" t="s">
        <v>14</v>
      </c>
      <c r="E9" s="7">
        <v>59</v>
      </c>
      <c r="F9" s="1" t="b">
        <f>EXACT(D9,附件!$D$9)</f>
        <v>1</v>
      </c>
      <c r="G9" s="1">
        <v>130600</v>
      </c>
    </row>
    <row r="10" spans="1:7" s="1" customFormat="1" ht="25.5" customHeight="1" x14ac:dyDescent="0.25">
      <c r="A10" s="35"/>
      <c r="B10" s="38"/>
      <c r="C10" s="40"/>
      <c r="D10" s="6" t="s">
        <v>15</v>
      </c>
      <c r="E10" s="4">
        <f>24.6+28.386</f>
        <v>52.986000000000004</v>
      </c>
      <c r="F10" s="1" t="b">
        <f>EXACT(D10,附件!$D$10)</f>
        <v>1</v>
      </c>
      <c r="G10" s="1">
        <v>23296</v>
      </c>
    </row>
    <row r="11" spans="1:7" s="1" customFormat="1" ht="25.5" customHeight="1" x14ac:dyDescent="0.25">
      <c r="A11" s="35"/>
      <c r="B11" s="38"/>
      <c r="C11" s="40"/>
      <c r="D11" s="6" t="s">
        <v>57</v>
      </c>
      <c r="E11" s="4"/>
      <c r="F11" s="1" t="b">
        <f>EXACT(D11,附件!$D$11)</f>
        <v>1</v>
      </c>
    </row>
    <row r="12" spans="1:7" s="1" customFormat="1" ht="25.5" customHeight="1" x14ac:dyDescent="0.25">
      <c r="A12" s="35"/>
      <c r="B12" s="38"/>
      <c r="C12" s="40"/>
      <c r="D12" s="6" t="s">
        <v>59</v>
      </c>
      <c r="E12" s="4"/>
    </row>
    <row r="13" spans="1:7" s="1" customFormat="1" ht="25.5" customHeight="1" x14ac:dyDescent="0.25">
      <c r="A13" s="35"/>
      <c r="B13" s="38"/>
      <c r="C13" s="40"/>
      <c r="D13" s="6" t="s">
        <v>61</v>
      </c>
      <c r="E13" s="4"/>
      <c r="F13" s="1" t="b">
        <f>EXACT(D13,附件!$D$13)</f>
        <v>1</v>
      </c>
    </row>
    <row r="14" spans="1:7" s="1" customFormat="1" ht="25.5" customHeight="1" x14ac:dyDescent="0.25">
      <c r="A14" s="35"/>
      <c r="B14" s="38"/>
      <c r="C14" s="40"/>
      <c r="D14" s="6" t="s">
        <v>19</v>
      </c>
      <c r="E14" s="4"/>
      <c r="F14" s="1" t="b">
        <f>EXACT(D14,附件!$D$14)</f>
        <v>1</v>
      </c>
    </row>
    <row r="15" spans="1:7" s="1" customFormat="1" ht="25.5" customHeight="1" x14ac:dyDescent="0.25">
      <c r="A15" s="35"/>
      <c r="B15" s="38"/>
      <c r="C15" s="40"/>
      <c r="D15" s="6" t="s">
        <v>65</v>
      </c>
      <c r="E15" s="4">
        <v>44</v>
      </c>
      <c r="F15" s="1" t="b">
        <f>EXACT(D15,附件!$D$16)</f>
        <v>1</v>
      </c>
      <c r="G15" s="1">
        <v>10000</v>
      </c>
    </row>
    <row r="16" spans="1:7" s="1" customFormat="1" ht="25.5" customHeight="1" x14ac:dyDescent="0.25">
      <c r="A16" s="35"/>
      <c r="B16" s="38"/>
      <c r="C16" s="40"/>
      <c r="D16" s="6" t="s">
        <v>22</v>
      </c>
      <c r="E16" s="4">
        <v>814</v>
      </c>
      <c r="F16" s="1" t="b">
        <f>EXACT(D16,附件!$D$17)</f>
        <v>1</v>
      </c>
      <c r="G16" s="1">
        <v>10086</v>
      </c>
    </row>
    <row r="17" spans="1:6" s="1" customFormat="1" ht="25.5" customHeight="1" x14ac:dyDescent="0.25">
      <c r="A17" s="35"/>
      <c r="B17" s="38"/>
      <c r="C17" s="40"/>
      <c r="D17" s="6" t="s">
        <v>23</v>
      </c>
      <c r="E17" s="4">
        <v>1</v>
      </c>
      <c r="F17" s="1" t="b">
        <f>EXACT(D17,附件!$D$18)</f>
        <v>1</v>
      </c>
    </row>
    <row r="18" spans="1:6" s="1" customFormat="1" ht="25.5" customHeight="1" x14ac:dyDescent="0.25">
      <c r="A18" s="35"/>
      <c r="B18" s="38"/>
      <c r="C18" s="41"/>
      <c r="D18" s="6" t="s">
        <v>24</v>
      </c>
      <c r="E18" s="4">
        <v>62</v>
      </c>
      <c r="F18" s="1" t="b">
        <f>EXACT(D18,附件!$D$19)</f>
        <v>1</v>
      </c>
    </row>
    <row r="19" spans="1:6" s="1" customFormat="1" ht="25.5" customHeight="1" x14ac:dyDescent="0.25">
      <c r="A19" s="35"/>
      <c r="B19" s="38"/>
      <c r="C19" s="8" t="s">
        <v>25</v>
      </c>
      <c r="D19" s="6" t="s">
        <v>26</v>
      </c>
      <c r="E19" s="4" t="s">
        <v>27</v>
      </c>
      <c r="F19" s="1" t="b">
        <f>EXACT(D19,附件!$D$20)</f>
        <v>1</v>
      </c>
    </row>
    <row r="20" spans="1:6" s="1" customFormat="1" ht="25.5" customHeight="1" x14ac:dyDescent="0.25">
      <c r="A20" s="35"/>
      <c r="B20" s="38"/>
      <c r="C20" s="8" t="s">
        <v>25</v>
      </c>
      <c r="D20" s="6" t="s">
        <v>28</v>
      </c>
      <c r="E20" s="9">
        <v>1</v>
      </c>
      <c r="F20" s="1" t="b">
        <f>EXACT(D20,附件!$D$21)</f>
        <v>1</v>
      </c>
    </row>
    <row r="21" spans="1:6" s="1" customFormat="1" ht="25.5" customHeight="1" x14ac:dyDescent="0.25">
      <c r="A21" s="35"/>
      <c r="B21" s="38"/>
      <c r="C21" s="8" t="s">
        <v>29</v>
      </c>
      <c r="D21" s="6" t="s">
        <v>30</v>
      </c>
      <c r="E21" s="4" t="s">
        <v>27</v>
      </c>
      <c r="F21" s="1" t="b">
        <f>EXACT(D21,附件!$D$22)</f>
        <v>1</v>
      </c>
    </row>
    <row r="22" spans="1:6" s="1" customFormat="1" ht="25.5" customHeight="1" x14ac:dyDescent="0.25">
      <c r="A22" s="35"/>
      <c r="B22" s="35" t="s">
        <v>31</v>
      </c>
      <c r="C22" s="6" t="s">
        <v>32</v>
      </c>
      <c r="D22" s="6" t="s">
        <v>33</v>
      </c>
      <c r="E22" s="4" t="s">
        <v>34</v>
      </c>
      <c r="F22" s="1" t="b">
        <f>EXACT(D22,附件!$D$23)</f>
        <v>1</v>
      </c>
    </row>
    <row r="23" spans="1:6" s="1" customFormat="1" ht="25.5" customHeight="1" x14ac:dyDescent="0.25">
      <c r="A23" s="35"/>
      <c r="B23" s="35"/>
      <c r="C23" s="6" t="s">
        <v>35</v>
      </c>
      <c r="D23" s="6" t="s">
        <v>36</v>
      </c>
      <c r="E23" s="4" t="s">
        <v>37</v>
      </c>
      <c r="F23" s="1" t="b">
        <f>EXACT(D23,附件!$D$24)</f>
        <v>1</v>
      </c>
    </row>
    <row r="24" spans="1:6" s="1" customFormat="1" ht="25.5" customHeight="1" x14ac:dyDescent="0.25">
      <c r="A24" s="35"/>
      <c r="B24" s="35"/>
      <c r="C24" s="6" t="s">
        <v>35</v>
      </c>
      <c r="D24" s="6" t="s">
        <v>38</v>
      </c>
      <c r="E24" s="4" t="s">
        <v>37</v>
      </c>
      <c r="F24" s="1" t="b">
        <f>EXACT(D24,附件!$D$25)</f>
        <v>1</v>
      </c>
    </row>
    <row r="25" spans="1:6" s="1" customFormat="1" ht="25.5" customHeight="1" x14ac:dyDescent="0.25">
      <c r="A25" s="35"/>
      <c r="B25" s="35"/>
      <c r="C25" s="6" t="s">
        <v>39</v>
      </c>
      <c r="D25" s="6" t="s">
        <v>40</v>
      </c>
      <c r="E25" s="4" t="s">
        <v>41</v>
      </c>
      <c r="F25" s="1" t="b">
        <f>EXACT(D25,附件!$D$26)</f>
        <v>1</v>
      </c>
    </row>
    <row r="26" spans="1:6" s="1" customFormat="1" ht="25.5" customHeight="1" x14ac:dyDescent="0.25">
      <c r="A26" s="35"/>
      <c r="B26" s="35"/>
      <c r="C26" s="6" t="s">
        <v>42</v>
      </c>
      <c r="D26" s="6" t="s">
        <v>74</v>
      </c>
      <c r="E26" s="9">
        <v>1</v>
      </c>
      <c r="F26" s="1" t="b">
        <f>EXACT(D26,附件!$D$27)</f>
        <v>1</v>
      </c>
    </row>
    <row r="27" spans="1:6" s="1" customFormat="1" ht="25.5" customHeight="1" x14ac:dyDescent="0.25">
      <c r="A27" s="35"/>
      <c r="B27" s="4" t="s">
        <v>44</v>
      </c>
      <c r="C27" s="6" t="s">
        <v>45</v>
      </c>
      <c r="D27" s="6" t="s">
        <v>46</v>
      </c>
      <c r="E27" s="9" t="s">
        <v>47</v>
      </c>
      <c r="F27" s="1" t="b">
        <f>EXACT(D27,附件!$D$28)</f>
        <v>1</v>
      </c>
    </row>
    <row r="28" spans="1:6" ht="35.1" customHeight="1" x14ac:dyDescent="0.25">
      <c r="A28" s="28" t="s">
        <v>142</v>
      </c>
      <c r="B28" s="28"/>
      <c r="C28" s="28"/>
      <c r="D28" s="28"/>
      <c r="E28" s="28"/>
    </row>
    <row r="29" spans="1:6" ht="35.1" customHeight="1" x14ac:dyDescent="0.25">
      <c r="A29" s="10"/>
      <c r="B29" s="10"/>
      <c r="C29" s="10"/>
      <c r="D29" s="10"/>
      <c r="E29" s="10"/>
    </row>
  </sheetData>
  <mergeCells count="16">
    <mergeCell ref="A28:E28"/>
    <mergeCell ref="A1:B1"/>
    <mergeCell ref="A2:E2"/>
    <mergeCell ref="A3:C3"/>
    <mergeCell ref="A4:B4"/>
    <mergeCell ref="C4:E4"/>
    <mergeCell ref="A8:A27"/>
    <mergeCell ref="B9:B21"/>
    <mergeCell ref="B22:B26"/>
    <mergeCell ref="C9:C18"/>
    <mergeCell ref="A5:B5"/>
    <mergeCell ref="C5:E5"/>
    <mergeCell ref="A6:B6"/>
    <mergeCell ref="C6:E6"/>
    <mergeCell ref="A7:B7"/>
    <mergeCell ref="C7:E7"/>
  </mergeCells>
  <phoneticPr fontId="1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附件</vt:lpstr>
      <vt:lpstr>石家庄市</vt:lpstr>
      <vt:lpstr>唐山市</vt:lpstr>
      <vt:lpstr>秦皇岛市</vt:lpstr>
      <vt:lpstr>邯郸</vt:lpstr>
      <vt:lpstr>邢台</vt:lpstr>
      <vt:lpstr>保定</vt:lpstr>
      <vt:lpstr>张家口市</vt:lpstr>
      <vt:lpstr>承德市</vt:lpstr>
      <vt:lpstr>沧州 </vt:lpstr>
      <vt:lpstr>廊坊</vt:lpstr>
      <vt:lpstr>衡水</vt:lpstr>
      <vt:lpstr>雄安新区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�����</cp:lastModifiedBy>
  <cp:lastPrinted>2023-06-06T13:28:11Z</cp:lastPrinted>
  <dcterms:created xsi:type="dcterms:W3CDTF">2023-05-28T12:48:00Z</dcterms:created>
  <dcterms:modified xsi:type="dcterms:W3CDTF">2023-06-07T05:01:30Z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FD771E3C4B8945FBBE812749D7E4C4B2</vt:lpwstr>
  </property>
  <property fmtid="{D5CDD505-2E9C-101B-9397-08002B2CF9AE}" pid="3" name="KSOProductBuildVer">
    <vt:lpwstr>2052-10.8.2.6613</vt:lpwstr>
  </property>
</Properties>
</file>